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harts/chart1.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ttps://energysystemscatapult.sharepoint.com/sites/PeterboroughPANZNZLivingDemonstrator/Shared Documents/General/Project delivery/Dissemination/"/>
    </mc:Choice>
  </mc:AlternateContent>
  <xr:revisionPtr revIDLastSave="461" documentId="8_{F72C3924-1BE7-4203-B99D-385EAC7F3EB4}" xr6:coauthVersionLast="47" xr6:coauthVersionMax="47" xr10:uidLastSave="{63450579-D541-47EF-8258-D6E52D0E3313}"/>
  <bookViews>
    <workbookView xWindow="-110" yWindow="-110" windowWidth="19420" windowHeight="10300" xr2:uid="{00000000-000D-0000-FFFF-FFFF00000000}"/>
  </bookViews>
  <sheets>
    <sheet name="Read Me" sheetId="4" r:id="rId1"/>
    <sheet name="Inputs &amp; Scores" sheetId="1" r:id="rId2"/>
    <sheet name="Lookups" sheetId="2" r:id="rId3"/>
    <sheet name="Dashboard" sheetId="3"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0" i="1" l="1"/>
  <c r="B8" i="3" s="1"/>
  <c r="I19" i="1"/>
  <c r="L19" i="1" s="1"/>
  <c r="H19" i="1"/>
  <c r="K19" i="1" s="1"/>
  <c r="G19" i="1"/>
  <c r="J19" i="1" s="1"/>
  <c r="I18" i="1"/>
  <c r="L18" i="1" s="1"/>
  <c r="H18" i="1"/>
  <c r="K18" i="1" s="1"/>
  <c r="G18" i="1"/>
  <c r="J18" i="1" s="1"/>
  <c r="I17" i="1"/>
  <c r="L17" i="1" s="1"/>
  <c r="H17" i="1"/>
  <c r="K17" i="1" s="1"/>
  <c r="G17" i="1"/>
  <c r="J17" i="1" s="1"/>
  <c r="I16" i="1"/>
  <c r="L16" i="1" s="1"/>
  <c r="H16" i="1"/>
  <c r="K16" i="1" s="1"/>
  <c r="G16" i="1"/>
  <c r="J16" i="1" s="1"/>
  <c r="I15" i="1"/>
  <c r="L15" i="1" s="1"/>
  <c r="H15" i="1"/>
  <c r="K15" i="1" s="1"/>
  <c r="G15" i="1"/>
  <c r="J15" i="1" s="1"/>
  <c r="I14" i="1"/>
  <c r="L14" i="1" s="1"/>
  <c r="H14" i="1"/>
  <c r="K14" i="1" s="1"/>
  <c r="G14" i="1"/>
  <c r="J14" i="1" s="1"/>
  <c r="I13" i="1"/>
  <c r="L13" i="1" s="1"/>
  <c r="H13" i="1"/>
  <c r="K13" i="1" s="1"/>
  <c r="G13" i="1"/>
  <c r="J13" i="1" s="1"/>
  <c r="I12" i="1"/>
  <c r="L12" i="1" s="1"/>
  <c r="H12" i="1"/>
  <c r="K12" i="1" s="1"/>
  <c r="G12" i="1"/>
  <c r="J12" i="1" s="1"/>
  <c r="I11" i="1"/>
  <c r="L11" i="1" s="1"/>
  <c r="H11" i="1"/>
  <c r="K11" i="1" s="1"/>
  <c r="G11" i="1"/>
  <c r="J11" i="1" s="1"/>
  <c r="I10" i="1"/>
  <c r="L10" i="1" s="1"/>
  <c r="H10" i="1"/>
  <c r="K10" i="1" s="1"/>
  <c r="G10" i="1"/>
  <c r="J10" i="1" s="1"/>
  <c r="I9" i="1"/>
  <c r="L9" i="1" s="1"/>
  <c r="H9" i="1"/>
  <c r="K9" i="1" s="1"/>
  <c r="G9" i="1"/>
  <c r="J9" i="1" s="1"/>
  <c r="C11" i="1" l="1"/>
  <c r="C17" i="1"/>
  <c r="C12" i="1"/>
  <c r="C9" i="1"/>
  <c r="F5" i="3"/>
  <c r="C6" i="3"/>
  <c r="C13" i="1"/>
  <c r="C16" i="1"/>
  <c r="C19" i="1"/>
  <c r="C14" i="1"/>
  <c r="B6" i="3"/>
  <c r="C10" i="1"/>
  <c r="C15" i="1"/>
  <c r="C18" i="1"/>
  <c r="B7" i="3"/>
  <c r="C8" i="3"/>
  <c r="C7" i="3"/>
  <c r="D6" i="3" l="1"/>
  <c r="D7" i="3"/>
  <c r="C20" i="1"/>
  <c r="D8"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Alisha Aoulick</author>
  </authors>
  <commentList>
    <comment ref="A9" authorId="0" shapeId="0" xr:uid="{E6A4D2A5-2B63-4D1E-BA7C-9B76FE8DE874}">
      <text>
        <r>
          <rPr>
            <b/>
            <sz val="9"/>
            <color indexed="81"/>
            <rFont val="Tahoma"/>
            <charset val="1"/>
          </rPr>
          <t>Alisha Aoulick:</t>
        </r>
        <r>
          <rPr>
            <sz val="9"/>
            <color indexed="81"/>
            <rFont val="Tahoma"/>
            <charset val="1"/>
          </rPr>
          <t xml:space="preserve">
How important is it that the delivery model works well for small-scale schemes with lower commercial returns?</t>
        </r>
      </text>
    </comment>
    <comment ref="A10" authorId="0" shapeId="0" xr:uid="{A3E643B0-09E7-49D1-8726-5C9519CD5C22}">
      <text>
        <r>
          <rPr>
            <b/>
            <sz val="9"/>
            <color indexed="81"/>
            <rFont val="Tahoma"/>
            <charset val="1"/>
          </rPr>
          <t>Alisha Aoulick:</t>
        </r>
        <r>
          <rPr>
            <sz val="9"/>
            <color indexed="81"/>
            <rFont val="Tahoma"/>
            <charset val="1"/>
          </rPr>
          <t xml:space="preserve">
How important is minimising the Council’s exposure to delivery, demand, and operational risk?</t>
        </r>
      </text>
    </comment>
    <comment ref="A11" authorId="0" shapeId="0" xr:uid="{DE36F1D8-DA53-4B18-98DB-E93CA8AB6229}">
      <text>
        <r>
          <rPr>
            <b/>
            <sz val="9"/>
            <color indexed="81"/>
            <rFont val="Tahoma"/>
            <charset val="1"/>
          </rPr>
          <t>Alisha Aoulick:</t>
        </r>
        <r>
          <rPr>
            <sz val="9"/>
            <color indexed="81"/>
            <rFont val="Tahoma"/>
            <charset val="1"/>
          </rPr>
          <t xml:space="preserve">
How important is avoiding direct Council capital investment or financial commitment?</t>
        </r>
      </text>
    </comment>
    <comment ref="A12" authorId="0" shapeId="0" xr:uid="{D731EF87-8CC9-47D8-BCBF-3A1699F79DE0}">
      <text>
        <r>
          <rPr>
            <b/>
            <sz val="9"/>
            <color indexed="81"/>
            <rFont val="Tahoma"/>
            <charset val="1"/>
          </rPr>
          <t>Alisha Aoulick:</t>
        </r>
        <r>
          <rPr>
            <sz val="9"/>
            <color indexed="81"/>
            <rFont val="Tahoma"/>
            <charset val="1"/>
          </rPr>
          <t xml:space="preserve">
How important is minimising the level of internal Council resource and specialist capability required?</t>
        </r>
      </text>
    </comment>
    <comment ref="A13" authorId="0" shapeId="0" xr:uid="{A9885219-3920-493B-B88F-3CCEC9D2BE78}">
      <text>
        <r>
          <rPr>
            <b/>
            <sz val="9"/>
            <color indexed="81"/>
            <rFont val="Tahoma"/>
            <charset val="1"/>
          </rPr>
          <t>Alisha Aoulick:</t>
        </r>
        <r>
          <rPr>
            <sz val="9"/>
            <color indexed="81"/>
            <rFont val="Tahoma"/>
            <charset val="1"/>
          </rPr>
          <t xml:space="preserve">
How important is retaining Council influence over key decisions (e.g. tariffs, carbon standards, network scope, expansion)?</t>
        </r>
      </text>
    </comment>
    <comment ref="A14" authorId="0" shapeId="0" xr:uid="{89884ABE-7DE9-4DE6-BAF4-4200B48BA913}">
      <text>
        <r>
          <rPr>
            <b/>
            <sz val="9"/>
            <color indexed="81"/>
            <rFont val="Tahoma"/>
            <charset val="1"/>
          </rPr>
          <t>Alisha Aoulick:</t>
        </r>
        <r>
          <rPr>
            <sz val="9"/>
            <color indexed="81"/>
            <rFont val="Tahoma"/>
            <charset val="1"/>
          </rPr>
          <t xml:space="preserve">
How important is the potential for the Council to share in project revenues or profits?</t>
        </r>
      </text>
    </comment>
    <comment ref="A15" authorId="0" shapeId="0" xr:uid="{4CE77FD6-60D7-40E4-A31B-13D5FD19F6F4}">
      <text>
        <r>
          <rPr>
            <b/>
            <sz val="9"/>
            <color indexed="81"/>
            <rFont val="Tahoma"/>
            <charset val="1"/>
          </rPr>
          <t>Alisha Aoulick:</t>
        </r>
        <r>
          <rPr>
            <sz val="9"/>
            <color indexed="81"/>
            <rFont val="Tahoma"/>
            <charset val="1"/>
          </rPr>
          <t xml:space="preserve">
How important is the potential for the Council to retain or secure long-term ownership of heat network assets?</t>
        </r>
      </text>
    </comment>
    <comment ref="A16" authorId="0" shapeId="0" xr:uid="{E864A0CD-DA2C-498F-AA7C-8A41D60388CB}">
      <text>
        <r>
          <rPr>
            <b/>
            <sz val="9"/>
            <color indexed="81"/>
            <rFont val="Tahoma"/>
            <charset val="1"/>
          </rPr>
          <t>Alisha Aoulick:</t>
        </r>
        <r>
          <rPr>
            <sz val="9"/>
            <color indexed="81"/>
            <rFont val="Tahoma"/>
            <charset val="1"/>
          </rPr>
          <t xml:space="preserve">
How important is having a clear and straightforward route for the Council to exit or step back from the arrangement?</t>
        </r>
      </text>
    </comment>
    <comment ref="A17" authorId="0" shapeId="0" xr:uid="{4FE9CD5A-CBB9-4E83-BDD3-D3022E4C47EA}">
      <text>
        <r>
          <rPr>
            <b/>
            <sz val="9"/>
            <color indexed="81"/>
            <rFont val="Tahoma"/>
            <charset val="1"/>
          </rPr>
          <t>Alisha Aoulick:</t>
        </r>
        <r>
          <rPr>
            <sz val="9"/>
            <color indexed="81"/>
            <rFont val="Tahoma"/>
            <charset val="1"/>
          </rPr>
          <t xml:space="preserve">
How important is the Council’s ability to influence decarbonisation outcomes and support affordability/fuel poverty objectives?</t>
        </r>
      </text>
    </comment>
    <comment ref="A18" authorId="0" shapeId="0" xr:uid="{F16B212D-97BF-43FB-AF21-533FC183A172}">
      <text>
        <r>
          <rPr>
            <b/>
            <sz val="9"/>
            <color indexed="81"/>
            <rFont val="Tahoma"/>
            <charset val="1"/>
          </rPr>
          <t>Alisha Aoulick:</t>
        </r>
        <r>
          <rPr>
            <sz val="9"/>
            <color indexed="81"/>
            <rFont val="Tahoma"/>
            <charset val="1"/>
          </rPr>
          <t xml:space="preserve">
How important is a delivery model that is relatively straightforward to procure, govern, and implement?</t>
        </r>
      </text>
    </comment>
    <comment ref="A19" authorId="0" shapeId="0" xr:uid="{CBFFFFD7-6A2D-4515-B64B-DDE8751C783D}">
      <text>
        <r>
          <rPr>
            <b/>
            <sz val="9"/>
            <color indexed="81"/>
            <rFont val="Tahoma"/>
            <charset val="1"/>
          </rPr>
          <t>Alisha Aoulick:</t>
        </r>
        <r>
          <rPr>
            <sz val="9"/>
            <color indexed="81"/>
            <rFont val="Tahoma"/>
            <charset val="1"/>
          </rPr>
          <t xml:space="preserve">
How important is the ability to adapt the delivery approach over time as local needs  or market conditions change?</t>
        </r>
      </text>
    </comment>
  </commentList>
</comments>
</file>

<file path=xl/sharedStrings.xml><?xml version="1.0" encoding="utf-8"?>
<sst xmlns="http://schemas.openxmlformats.org/spreadsheetml/2006/main" count="106" uniqueCount="66">
  <si>
    <t>Purpose of this tool</t>
  </si>
  <si>
    <t>·</t>
  </si>
  <si>
    <r>
      <t xml:space="preserve">Apply tailored </t>
    </r>
    <r>
      <rPr>
        <b/>
        <sz val="11"/>
        <color theme="1"/>
        <rFont val="Segoe UI"/>
        <family val="2"/>
        <scheme val="minor"/>
      </rPr>
      <t xml:space="preserve">weightings </t>
    </r>
    <r>
      <rPr>
        <sz val="11"/>
        <color theme="1"/>
        <rFont val="Segoe UI"/>
        <family val="2"/>
        <scheme val="minor"/>
      </rPr>
      <t xml:space="preserve">to each appraisal factor (e.g. risk appetite, desire for profit-sharing, flexibility), and </t>
    </r>
  </si>
  <si>
    <t>Compare the three shortlisted delivery models using a consistent, evidence-based scoring framework.</t>
  </si>
  <si>
    <t>The tool is intended to support decision-making and discussion. It does not replace local due diligence, procurement, or legal/commercial advice.</t>
  </si>
  <si>
    <t>What you should edit</t>
  </si>
  <si>
    <r>
      <t xml:space="preserve">Users should only edit the </t>
    </r>
    <r>
      <rPr>
        <b/>
        <sz val="11"/>
        <color theme="1"/>
        <rFont val="Segoe UI"/>
        <family val="2"/>
        <scheme val="minor"/>
      </rPr>
      <t xml:space="preserve">Weight </t>
    </r>
    <r>
      <rPr>
        <sz val="11"/>
        <color theme="1"/>
        <rFont val="Segoe UI"/>
        <family val="2"/>
        <scheme val="minor"/>
      </rPr>
      <t>column (</t>
    </r>
    <r>
      <rPr>
        <b/>
        <sz val="11"/>
        <color theme="5" tint="-0.499984740745262"/>
        <rFont val="Segoe UI"/>
        <family val="2"/>
        <scheme val="minor"/>
      </rPr>
      <t>highlighted in blue</t>
    </r>
    <r>
      <rPr>
        <sz val="11"/>
        <color theme="1"/>
        <rFont val="Segoe UI"/>
        <family val="2"/>
        <scheme val="minor"/>
      </rPr>
      <t xml:space="preserve">) on the </t>
    </r>
    <r>
      <rPr>
        <b/>
        <sz val="11"/>
        <color theme="1"/>
        <rFont val="Segoe UI"/>
        <family val="2"/>
        <scheme val="minor"/>
      </rPr>
      <t xml:space="preserve">Inputs &amp; Scores </t>
    </r>
    <r>
      <rPr>
        <sz val="11"/>
        <color theme="1"/>
        <rFont val="Segoe UI"/>
        <family val="2"/>
        <scheme val="minor"/>
      </rPr>
      <t>sheet.</t>
    </r>
  </si>
  <si>
    <t>Enter a weighting for each factor (e.g. 0-10) to reflect its importance to your organisation.</t>
  </si>
  <si>
    <t>Higher weights give that factor more influence in the final results.</t>
  </si>
  <si>
    <t>All other cells are locked or pre-populated. They should not be changed.</t>
  </si>
  <si>
    <t>What stays fixed</t>
  </si>
  <si>
    <t>Targeted literature and industry guidance, and</t>
  </si>
  <si>
    <t>Stakeholder engagement with heat network developers and investors.</t>
  </si>
  <si>
    <t>How to interpret the results</t>
  </si>
  <si>
    <r>
      <t xml:space="preserve">The </t>
    </r>
    <r>
      <rPr>
        <b/>
        <sz val="11"/>
        <color theme="1"/>
        <rFont val="Segoe UI"/>
        <family val="2"/>
        <scheme val="minor"/>
      </rPr>
      <t>Dashboard</t>
    </r>
    <r>
      <rPr>
        <sz val="11"/>
        <color theme="1"/>
        <rFont val="Segoe UI"/>
        <family val="2"/>
        <scheme val="minor"/>
      </rPr>
      <t xml:space="preserve"> sheet shows the weighted results for each delivery model based on your selected weightings.</t>
    </r>
  </si>
  <si>
    <t>A higher score indicates a stronger overall fit against your chosen priorities.</t>
  </si>
  <si>
    <t>Importance note on "N/A" factors: Where a factor is marked Not Applicable (N/A) for a delivery model, it is excluded from the score calculation for that model (rather than treated as a zero).</t>
  </si>
  <si>
    <r>
      <t xml:space="preserve">To reduce the risk of accidental changes, all workbook cells have been locked except the user input cells for weightings. If you need to unlock the workbook for any reason, the password is </t>
    </r>
    <r>
      <rPr>
        <sz val="10"/>
        <color theme="1"/>
        <rFont val="Segoe UI"/>
        <family val="2"/>
        <scheme val="minor"/>
      </rPr>
      <t>"ESC_PANZ".</t>
    </r>
  </si>
  <si>
    <t>Edit only the blue Weight cells. Results update automatically.</t>
  </si>
  <si>
    <t>Factor / criterion</t>
  </si>
  <si>
    <t>Weight %</t>
  </si>
  <si>
    <t>Concession
(RAG)</t>
  </si>
  <si>
    <t>Merchant
(RAG)</t>
  </si>
  <si>
    <t>JV score
(3/2/1)</t>
  </si>
  <si>
    <t>Concession score
(3/2/1)</t>
  </si>
  <si>
    <t>Merchant score
(3/2/1)</t>
  </si>
  <si>
    <t>JV weighted
points</t>
  </si>
  <si>
    <t>Concession weighted
points</t>
  </si>
  <si>
    <t>Merchant weighted
points</t>
  </si>
  <si>
    <t>Suitability for small, low-IRR schemes</t>
  </si>
  <si>
    <t>Green</t>
  </si>
  <si>
    <t>Amber</t>
  </si>
  <si>
    <t>Red</t>
  </si>
  <si>
    <t>Council risk appetite</t>
  </si>
  <si>
    <t>Council investment appetite</t>
  </si>
  <si>
    <t>Council capability burden</t>
  </si>
  <si>
    <t>Desire for control</t>
  </si>
  <si>
    <t>Desire for profit-sharing</t>
  </si>
  <si>
    <t>Desire for long-term asset ownership</t>
  </si>
  <si>
    <t>Exit strategy</t>
  </si>
  <si>
    <t>Grey</t>
  </si>
  <si>
    <t>Decarbonisation &amp; fuel poverty influence</t>
  </si>
  <si>
    <t>Simplicity / ease of deployment</t>
  </si>
  <si>
    <t>Flexibility to adapt</t>
  </si>
  <si>
    <t>Total</t>
  </si>
  <si>
    <t>RAG</t>
  </si>
  <si>
    <t>Score</t>
  </si>
  <si>
    <t>Results (weighted by your inputs)</t>
  </si>
  <si>
    <t>Delivery model</t>
  </si>
  <si>
    <t>Normalised score</t>
  </si>
  <si>
    <t>Raw weighted points</t>
  </si>
  <si>
    <t>Rank</t>
  </si>
  <si>
    <t>Total weight:</t>
  </si>
  <si>
    <t>Concession model</t>
  </si>
  <si>
    <t>Merchant model</t>
  </si>
  <si>
    <t>published as part of the Peterborough Accelerated Net Zero (PANZ) project. It allows users to:</t>
  </si>
  <si>
    <r>
      <t xml:space="preserve">This tool is designed to help local authorities apply their own local priorities to the delivery model suitability appraisal set out in the </t>
    </r>
    <r>
      <rPr>
        <u/>
        <sz val="11"/>
        <color rgb="FF002060"/>
        <rFont val="Segoe UI"/>
        <family val="2"/>
        <scheme val="minor"/>
      </rPr>
      <t>Delivery Model Suitability Assessment for Small-Scale Heat Network report</t>
    </r>
    <r>
      <rPr>
        <sz val="11"/>
        <color theme="1"/>
        <rFont val="Segoe UI"/>
        <family val="2"/>
        <scheme val="minor"/>
      </rPr>
      <t>,</t>
    </r>
  </si>
  <si>
    <r>
      <t xml:space="preserve">The purpose of this tool is </t>
    </r>
    <r>
      <rPr>
        <b/>
        <sz val="11"/>
        <color theme="1"/>
        <rFont val="Segoe UI"/>
        <family val="2"/>
        <scheme val="minor"/>
      </rPr>
      <t xml:space="preserve">not </t>
    </r>
    <r>
      <rPr>
        <sz val="11"/>
        <color theme="1"/>
        <rFont val="Segoe UI"/>
        <family val="2"/>
        <scheme val="minor"/>
      </rPr>
      <t xml:space="preserve">to re-score the delivery models, but to allow local authorities to apply their own priorities to their existing appraisal. More detail on the evidence base and rationale underpinning </t>
    </r>
  </si>
  <si>
    <r>
      <t xml:space="preserve">each delivery model scoring is provided in the </t>
    </r>
    <r>
      <rPr>
        <u/>
        <sz val="11"/>
        <color rgb="FF002060"/>
        <rFont val="Segoe UI"/>
        <family val="2"/>
        <scheme val="minor"/>
      </rPr>
      <t>Delivery Model Suitability Assessment report</t>
    </r>
    <r>
      <rPr>
        <sz val="11"/>
        <color theme="1"/>
        <rFont val="Segoe UI"/>
        <family val="2"/>
        <scheme val="minor"/>
      </rPr>
      <t>.</t>
    </r>
  </si>
  <si>
    <t>The underlying scores are fixed, as they reflect the evidence-led comparative appraisal set out in the Delivery Model Suitability Assessment. This appraisal has been informed by:</t>
  </si>
  <si>
    <r>
      <t>Importance Weight (0–10)
(</t>
    </r>
    <r>
      <rPr>
        <b/>
        <sz val="12"/>
        <color rgb="FFFFFFFF"/>
        <rFont val="Segoe UI"/>
        <family val="2"/>
        <scheme val="minor"/>
      </rPr>
      <t>user input</t>
    </r>
    <r>
      <rPr>
        <sz val="12"/>
        <color rgb="FFFFFFFF"/>
        <rFont val="Segoe UI"/>
        <family val="2"/>
        <scheme val="minor"/>
      </rPr>
      <t>)</t>
    </r>
  </si>
  <si>
    <t>Golden-share Joint Venture (JV)
(RAG)</t>
  </si>
  <si>
    <t>Golden-share Joint Venture</t>
  </si>
  <si>
    <t>Heat Network Delivery Model Assessment Tool</t>
  </si>
  <si>
    <r>
      <t xml:space="preserve">Assign each factor an </t>
    </r>
    <r>
      <rPr>
        <b/>
        <sz val="12"/>
        <color theme="1"/>
        <rFont val="Segoe UI"/>
        <family val="2"/>
        <scheme val="minor"/>
      </rPr>
      <t xml:space="preserve">Importance Weight </t>
    </r>
    <r>
      <rPr>
        <sz val="12"/>
        <color theme="1"/>
        <rFont val="Segoe UI"/>
        <family val="2"/>
        <scheme val="minor"/>
      </rPr>
      <t xml:space="preserve">from 1 to 10 to reflect how important it is to your local authority's decision-making. A weight of 1 = least important; a weight of 10 = most important. </t>
    </r>
  </si>
  <si>
    <t>You are weighting importance, not re-scoring the delivery models. You can assign the same weighting score to more than one factor. Further guidance on how to weight each factor is available by hovering over the red triangle in the relevant Factor cell in Column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</si>
</sst>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8" x14ac:knownFonts="1">
    <font>
      <sz val="11"/>
      <color theme="1"/>
      <name val="Segoe UI"/>
      <family val="2"/>
      <scheme val="minor"/>
    </font>
    <font>
      <b/>
      <sz val="11"/>
      <color theme="1"/>
      <name val="Segoe UI"/>
      <family val="2"/>
      <scheme val="minor"/>
    </font>
    <font>
      <sz val="12"/>
      <color rgb="FFFFFFFF"/>
      <name val="Segoe UI"/>
      <family val="2"/>
      <scheme val="minor"/>
    </font>
    <font>
      <sz val="12"/>
      <color theme="1"/>
      <name val="Segoe UI"/>
      <family val="2"/>
      <scheme val="minor"/>
    </font>
    <font>
      <sz val="12"/>
      <color rgb="FF0000FF"/>
      <name val="Segoe UI"/>
      <family val="2"/>
      <scheme val="minor"/>
    </font>
    <font>
      <b/>
      <sz val="12"/>
      <color rgb="FF065F46"/>
      <name val="Segoe UI"/>
      <family val="2"/>
      <scheme val="minor"/>
    </font>
    <font>
      <b/>
      <sz val="12"/>
      <color rgb="FF92400E"/>
      <name val="Segoe UI"/>
      <family val="2"/>
      <scheme val="minor"/>
    </font>
    <font>
      <b/>
      <sz val="12"/>
      <color rgb="FF991B1B"/>
      <name val="Segoe UI"/>
      <family val="2"/>
      <scheme val="minor"/>
    </font>
    <font>
      <b/>
      <sz val="12"/>
      <color rgb="FF374151"/>
      <name val="Segoe UI"/>
      <family val="2"/>
      <scheme val="minor"/>
    </font>
    <font>
      <b/>
      <sz val="12"/>
      <name val="Segoe UI"/>
      <family val="2"/>
      <scheme val="minor"/>
    </font>
    <font>
      <sz val="12"/>
      <color theme="1"/>
      <name val="Segoe UI Semibold"/>
      <family val="2"/>
      <scheme val="major"/>
    </font>
    <font>
      <sz val="11"/>
      <color rgb="FF374151"/>
      <name val="Segoe UI"/>
      <family val="2"/>
      <scheme val="minor"/>
    </font>
    <font>
      <sz val="16"/>
      <color theme="1"/>
      <name val="Segoe UI Semibold"/>
      <family val="2"/>
      <scheme val="major"/>
    </font>
    <font>
      <sz val="11"/>
      <color theme="1"/>
      <name val="Symbol"/>
      <family val="1"/>
      <charset val="2"/>
    </font>
    <font>
      <b/>
      <sz val="11"/>
      <color theme="5" tint="-0.499984740745262"/>
      <name val="Segoe UI"/>
      <family val="2"/>
      <scheme val="minor"/>
    </font>
    <font>
      <sz val="13"/>
      <color theme="3"/>
      <name val="Segoe UI Semibold"/>
      <family val="2"/>
      <scheme val="major"/>
    </font>
    <font>
      <i/>
      <sz val="10"/>
      <color theme="1"/>
      <name val="Segoe UI"/>
      <family val="2"/>
      <scheme val="minor"/>
    </font>
    <font>
      <b/>
      <sz val="16"/>
      <color rgb="FF111827"/>
      <name val="Segoe UI Semibold"/>
      <family val="2"/>
      <scheme val="major"/>
    </font>
    <font>
      <sz val="10"/>
      <color theme="1"/>
      <name val="Segoe UI"/>
      <family val="2"/>
      <scheme val="minor"/>
    </font>
    <font>
      <sz val="9"/>
      <color indexed="81"/>
      <name val="Tahoma"/>
      <charset val="1"/>
    </font>
    <font>
      <u/>
      <sz val="11"/>
      <color rgb="FF002060"/>
      <name val="Segoe UI"/>
      <family val="2"/>
      <scheme val="minor"/>
    </font>
    <font>
      <b/>
      <sz val="11"/>
      <color rgb="FFFFFFFF"/>
      <name val="Segoe UI"/>
      <family val="2"/>
      <scheme val="minor"/>
    </font>
    <font>
      <b/>
      <sz val="11"/>
      <name val="Segoe UI"/>
      <family val="2"/>
      <scheme val="minor"/>
    </font>
    <font>
      <b/>
      <sz val="12"/>
      <color rgb="FFFFFFFF"/>
      <name val="Segoe UI"/>
      <family val="2"/>
      <scheme val="minor"/>
    </font>
    <font>
      <b/>
      <sz val="12"/>
      <color theme="1"/>
      <name val="Segoe UI"/>
      <family val="2"/>
      <scheme val="minor"/>
    </font>
    <font>
      <b/>
      <sz val="14"/>
      <color rgb="FF111827"/>
      <name val="Calibri"/>
      <family val="2"/>
    </font>
    <font>
      <sz val="14"/>
      <color theme="1"/>
      <name val="Segoe UI"/>
      <family val="2"/>
      <scheme val="minor"/>
    </font>
    <font>
      <b/>
      <sz val="9"/>
      <color indexed="81"/>
      <name val="Tahoma"/>
      <charset val="1"/>
    </font>
  </fonts>
  <fills count="15">
    <fill>
      <patternFill patternType="none"/>
    </fill>
    <fill>
      <patternFill patternType="gray125"/>
    </fill>
    <fill>
      <patternFill patternType="solid">
        <fgColor rgb="FF0F172A"/>
      </patternFill>
    </fill>
    <fill>
      <patternFill patternType="solid">
        <fgColor rgb="FFF3F4F6"/>
      </patternFill>
    </fill>
    <fill>
      <patternFill patternType="solid">
        <fgColor rgb="FFD1FAE5"/>
      </patternFill>
    </fill>
    <fill>
      <patternFill patternType="solid">
        <fgColor rgb="FFFEF3C7"/>
      </patternFill>
    </fill>
    <fill>
      <patternFill patternType="solid">
        <fgColor rgb="FFFEE2E2"/>
      </patternFill>
    </fill>
    <fill>
      <patternFill patternType="solid">
        <fgColor rgb="FFE5E7EB"/>
      </patternFill>
    </fill>
    <fill>
      <patternFill patternType="solid">
        <fgColor theme="5" tint="0.59999389629810485"/>
        <bgColor indexed="64"/>
      </patternFill>
    </fill>
    <fill>
      <patternFill patternType="solid">
        <fgColor theme="0" tint="-4.9989318521683403E-2"/>
        <bgColor indexed="64"/>
      </patternFill>
    </fill>
    <fill>
      <patternFill patternType="solid">
        <fgColor rgb="FFD1FAE5"/>
        <bgColor indexed="64"/>
      </patternFill>
    </fill>
    <fill>
      <patternFill patternType="solid">
        <fgColor rgb="FFFEF3C7"/>
        <bgColor indexed="64"/>
      </patternFill>
    </fill>
    <fill>
      <patternFill patternType="solid">
        <fgColor rgb="FFFEE2E2"/>
        <bgColor indexed="64"/>
      </patternFill>
    </fill>
    <fill>
      <patternFill patternType="solid">
        <fgColor theme="0"/>
        <bgColor indexed="64"/>
      </patternFill>
    </fill>
    <fill>
      <patternFill patternType="solid">
        <fgColor theme="5" tint="-0.499984740745262"/>
        <bgColor indexed="64"/>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46">
    <xf numFmtId="0" fontId="0" fillId="0" borderId="0" xfId="0"/>
    <xf numFmtId="0" fontId="2" fillId="2"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9" fillId="7" borderId="1" xfId="0" applyFont="1" applyFill="1" applyBorder="1" applyAlignment="1">
      <alignment horizontal="left" vertical="center" wrapText="1"/>
    </xf>
    <xf numFmtId="0" fontId="9" fillId="7" borderId="1" xfId="0" applyFont="1" applyFill="1" applyBorder="1" applyAlignment="1">
      <alignment horizontal="center" vertical="center" wrapText="1"/>
    </xf>
    <xf numFmtId="164" fontId="9" fillId="7" borderId="1" xfId="0" applyNumberFormat="1" applyFont="1" applyFill="1" applyBorder="1" applyAlignment="1">
      <alignment horizontal="center" vertical="center" wrapText="1"/>
    </xf>
    <xf numFmtId="0" fontId="3" fillId="7" borderId="1" xfId="0" applyFont="1" applyFill="1" applyBorder="1"/>
    <xf numFmtId="0" fontId="10" fillId="0" borderId="1" xfId="0" applyFont="1" applyBorder="1" applyAlignment="1">
      <alignment horizontal="left" vertical="center" wrapText="1"/>
    </xf>
    <xf numFmtId="0" fontId="8" fillId="9" borderId="1" xfId="0" applyFont="1" applyFill="1" applyBorder="1" applyAlignment="1">
      <alignment horizontal="center" vertical="center" wrapText="1"/>
    </xf>
    <xf numFmtId="0" fontId="5" fillId="10" borderId="1"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7" fillId="12" borderId="1" xfId="0" applyFont="1" applyFill="1" applyBorder="1" applyAlignment="1">
      <alignment horizontal="center" vertical="center" wrapText="1"/>
    </xf>
    <xf numFmtId="0" fontId="3" fillId="9" borderId="1" xfId="0" applyFont="1" applyFill="1" applyBorder="1" applyAlignment="1">
      <alignment horizontal="center" vertical="center" wrapText="1"/>
    </xf>
    <xf numFmtId="2" fontId="3" fillId="13" borderId="1" xfId="0" applyNumberFormat="1" applyFont="1" applyFill="1" applyBorder="1" applyAlignment="1">
      <alignment horizontal="center" vertical="center" wrapText="1"/>
    </xf>
    <xf numFmtId="164" fontId="3" fillId="13" borderId="1" xfId="0" applyNumberFormat="1" applyFont="1" applyFill="1" applyBorder="1" applyAlignment="1">
      <alignment horizontal="center" vertical="center" wrapText="1"/>
    </xf>
    <xf numFmtId="0" fontId="0" fillId="13" borderId="0" xfId="0" applyFill="1"/>
    <xf numFmtId="49" fontId="0" fillId="13" borderId="0" xfId="0" applyNumberFormat="1" applyFill="1"/>
    <xf numFmtId="0" fontId="12" fillId="13" borderId="0" xfId="0" applyFont="1" applyFill="1"/>
    <xf numFmtId="0" fontId="13" fillId="13" borderId="0" xfId="0" applyFont="1" applyFill="1" applyAlignment="1">
      <alignment horizontal="center"/>
    </xf>
    <xf numFmtId="0" fontId="1" fillId="13" borderId="0" xfId="0" applyFont="1" applyFill="1"/>
    <xf numFmtId="0" fontId="15" fillId="13" borderId="0" xfId="0" applyFont="1" applyFill="1"/>
    <xf numFmtId="0" fontId="16" fillId="13" borderId="0" xfId="0" applyFont="1" applyFill="1"/>
    <xf numFmtId="0" fontId="4" fillId="8" borderId="1" xfId="0" applyFont="1" applyFill="1" applyBorder="1" applyAlignment="1" applyProtection="1">
      <alignment horizontal="center" vertical="center" wrapText="1"/>
      <protection locked="0"/>
    </xf>
    <xf numFmtId="0" fontId="11" fillId="0" borderId="0" xfId="0" applyFont="1" applyAlignment="1">
      <alignment wrapText="1"/>
    </xf>
    <xf numFmtId="0" fontId="10" fillId="0" borderId="0" xfId="0" applyFont="1" applyAlignment="1">
      <alignment horizontal="left" vertical="center" wrapText="1"/>
    </xf>
    <xf numFmtId="0" fontId="21" fillId="2" borderId="1" xfId="0" applyFont="1" applyFill="1" applyBorder="1" applyAlignment="1">
      <alignment horizontal="center" vertical="center" wrapText="1"/>
    </xf>
    <xf numFmtId="0" fontId="22" fillId="0" borderId="0" xfId="0" applyFont="1" applyAlignment="1">
      <alignment horizontal="right" vertical="center"/>
    </xf>
    <xf numFmtId="0" fontId="0" fillId="3" borderId="1" xfId="0" applyFill="1" applyBorder="1" applyAlignment="1">
      <alignment horizontal="center" vertical="center" wrapText="1"/>
    </xf>
    <xf numFmtId="0" fontId="0" fillId="0" borderId="1" xfId="0" applyBorder="1" applyAlignment="1">
      <alignment horizontal="left" vertical="center" wrapText="1"/>
    </xf>
    <xf numFmtId="164" fontId="0" fillId="0" borderId="1" xfId="0" applyNumberFormat="1" applyBorder="1" applyAlignment="1">
      <alignment horizontal="center" vertical="center" wrapText="1"/>
    </xf>
    <xf numFmtId="2"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2" fillId="14" borderId="1" xfId="0" applyFont="1" applyFill="1" applyBorder="1" applyAlignment="1">
      <alignment horizontal="center" vertical="center" wrapText="1"/>
    </xf>
    <xf numFmtId="0" fontId="0" fillId="0" borderId="0" xfId="0" applyAlignment="1">
      <alignment vertical="top"/>
    </xf>
    <xf numFmtId="0" fontId="3" fillId="0" borderId="0" xfId="0" applyFont="1" applyAlignment="1">
      <alignment vertical="top"/>
    </xf>
    <xf numFmtId="0" fontId="3" fillId="0" borderId="0" xfId="0" applyFont="1"/>
    <xf numFmtId="0" fontId="3" fillId="0" borderId="0" xfId="0" applyFont="1" applyAlignment="1">
      <alignment horizontal="left" vertical="center" wrapText="1"/>
    </xf>
    <xf numFmtId="0" fontId="3" fillId="0" borderId="0" xfId="0" applyFont="1"/>
    <xf numFmtId="0" fontId="17" fillId="0" borderId="0" xfId="0" applyFont="1" applyAlignment="1">
      <alignment horizontal="left" vertical="center"/>
    </xf>
    <xf numFmtId="0" fontId="12" fillId="0" borderId="0" xfId="0" applyFont="1"/>
    <xf numFmtId="0" fontId="11" fillId="0" borderId="0" xfId="0" applyFont="1" applyAlignment="1">
      <alignment wrapText="1"/>
    </xf>
    <xf numFmtId="0" fontId="0" fillId="0" borderId="0" xfId="0"/>
    <xf numFmtId="0" fontId="25" fillId="0" borderId="0" xfId="0" applyFont="1" applyAlignment="1">
      <alignment horizontal="left" vertical="center"/>
    </xf>
    <xf numFmtId="0" fontId="26" fillId="0" borderId="0" xfId="0" applyFont="1"/>
  </cellXfs>
  <cellStyles count="1">
    <cellStyle name="Normal" xfId="0" builtinId="0"/>
  </cellStyles>
  <dxfs count="0"/>
  <tableStyles count="0" defaultTableStyle="TableStyleMedium2" defaultPivotStyle="PivotStyleLight16"/>
  <colors>
    <mruColors>
      <color rgb="FFFEE2E2"/>
      <color rgb="FFFEF3C7"/>
      <color rgb="FFD1FA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r>
              <a:rPr lang="en-GB" sz="1600">
                <a:latin typeface="+mj-lt"/>
              </a:rPr>
              <a:t>Normalised score by delivery model</a:t>
            </a:r>
          </a:p>
        </c:rich>
      </c:tx>
      <c:overlay val="0"/>
      <c:spPr>
        <a:noFill/>
        <a:ln>
          <a:noFill/>
        </a:ln>
        <a:effectLst/>
      </c:spPr>
    </c:title>
    <c:autoTitleDeleted val="0"/>
    <c:plotArea>
      <c:layout/>
      <c:barChart>
        <c:barDir val="col"/>
        <c:grouping val="clustered"/>
        <c:varyColors val="1"/>
        <c:ser>
          <c:idx val="0"/>
          <c:order val="0"/>
          <c:tx>
            <c:strRef>
              <c:f>Dashboard!$B$5</c:f>
              <c:strCache>
                <c:ptCount val="1"/>
                <c:pt idx="0">
                  <c:v>Normalised score</c:v>
                </c:pt>
              </c:strCache>
            </c:strRef>
          </c:tx>
          <c:invertIfNegative val="1"/>
          <c:dPt>
            <c:idx val="0"/>
            <c:invertIfNegative val="1"/>
            <c:bubble3D val="0"/>
            <c:spPr>
              <a:pattFill prst="narHorz">
                <a:fgClr>
                  <a:schemeClr val="accent1"/>
                </a:fgClr>
                <a:bgClr>
                  <a:schemeClr val="accent1">
                    <a:lumMod val="20000"/>
                    <a:lumOff val="80000"/>
                  </a:schemeClr>
                </a:bgClr>
              </a:pattFill>
              <a:ln>
                <a:noFill/>
              </a:ln>
              <a:effectLst>
                <a:innerShdw blurRad="114300">
                  <a:schemeClr val="accent1"/>
                </a:innerShdw>
              </a:effectLst>
            </c:spPr>
            <c:extLst>
              <c:ext xmlns:c16="http://schemas.microsoft.com/office/drawing/2014/chart" uri="{C3380CC4-5D6E-409C-BE32-E72D297353CC}">
                <c16:uniqueId val="{00000001-D2CD-404D-92DC-0C4F4B525DCD}"/>
              </c:ext>
            </c:extLst>
          </c:dPt>
          <c:dPt>
            <c:idx val="1"/>
            <c:invertIfNegative val="1"/>
            <c:bubble3D val="0"/>
            <c:spPr>
              <a:pattFill prst="narHorz">
                <a:fgClr>
                  <a:schemeClr val="accent2"/>
                </a:fgClr>
                <a:bgClr>
                  <a:schemeClr val="accent2">
                    <a:lumMod val="20000"/>
                    <a:lumOff val="80000"/>
                  </a:schemeClr>
                </a:bgClr>
              </a:pattFill>
              <a:ln>
                <a:noFill/>
              </a:ln>
              <a:effectLst>
                <a:innerShdw blurRad="114300">
                  <a:schemeClr val="accent2"/>
                </a:innerShdw>
              </a:effectLst>
            </c:spPr>
            <c:extLst>
              <c:ext xmlns:c16="http://schemas.microsoft.com/office/drawing/2014/chart" uri="{C3380CC4-5D6E-409C-BE32-E72D297353CC}">
                <c16:uniqueId val="{00000003-D2CD-404D-92DC-0C4F4B525DCD}"/>
              </c:ext>
            </c:extLst>
          </c:dPt>
          <c:dPt>
            <c:idx val="2"/>
            <c:invertIfNegative val="1"/>
            <c:bubble3D val="0"/>
            <c:spPr>
              <a:pattFill prst="narHorz">
                <a:fgClr>
                  <a:schemeClr val="accent3"/>
                </a:fgClr>
                <a:bgClr>
                  <a:schemeClr val="accent3">
                    <a:lumMod val="20000"/>
                    <a:lumOff val="80000"/>
                  </a:schemeClr>
                </a:bgClr>
              </a:pattFill>
              <a:ln>
                <a:noFill/>
              </a:ln>
              <a:effectLst>
                <a:innerShdw blurRad="114300">
                  <a:schemeClr val="accent3"/>
                </a:innerShdw>
              </a:effectLst>
            </c:spPr>
            <c:extLst>
              <c:ext xmlns:c16="http://schemas.microsoft.com/office/drawing/2014/chart" uri="{C3380CC4-5D6E-409C-BE32-E72D297353CC}">
                <c16:uniqueId val="{00000005-D2CD-404D-92DC-0C4F4B525DCD}"/>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Dashboard!$A$6:$A$8</c:f>
              <c:strCache>
                <c:ptCount val="3"/>
                <c:pt idx="0">
                  <c:v>Golden-share Joint Venture</c:v>
                </c:pt>
                <c:pt idx="1">
                  <c:v>Concession model</c:v>
                </c:pt>
                <c:pt idx="2">
                  <c:v>Merchant model</c:v>
                </c:pt>
              </c:strCache>
            </c:strRef>
          </c:cat>
          <c:val>
            <c:numRef>
              <c:f>Dashboard!$B$6:$B$8</c:f>
              <c:numCache>
                <c:formatCode>0.0%</c:formatCode>
                <c:ptCount val="3"/>
                <c:pt idx="0">
                  <c:v>0</c:v>
                </c:pt>
                <c:pt idx="1">
                  <c:v>0</c:v>
                </c:pt>
                <c:pt idx="2">
                  <c:v>0</c:v>
                </c:pt>
              </c:numCache>
            </c:numRef>
          </c:val>
          <c:extLst>
            <c:ext xmlns:c16="http://schemas.microsoft.com/office/drawing/2014/chart" uri="{C3380CC4-5D6E-409C-BE32-E72D297353CC}">
              <c16:uniqueId val="{00000000-3AC8-44DB-A5D7-CE78E4541192}"/>
            </c:ext>
          </c:extLst>
        </c:ser>
        <c:dLbls>
          <c:showLegendKey val="0"/>
          <c:showVal val="1"/>
          <c:showCatName val="0"/>
          <c:showSerName val="0"/>
          <c:showPercent val="0"/>
          <c:showBubbleSize val="0"/>
        </c:dLbls>
        <c:gapWidth val="164"/>
        <c:overlap val="-22"/>
        <c:axId val="48650112"/>
        <c:axId val="48672768"/>
      </c:barChart>
      <c:catAx>
        <c:axId val="48650112"/>
        <c:scaling>
          <c:orientation val="minMax"/>
        </c:scaling>
        <c:delete val="0"/>
        <c:axPos val="b"/>
        <c:numFmt formatCode="General" sourceLinked="0"/>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672768"/>
        <c:crosses val="autoZero"/>
        <c:auto val="1"/>
        <c:lblAlgn val="ctr"/>
        <c:lblOffset val="100"/>
        <c:noMultiLvlLbl val="0"/>
      </c:catAx>
      <c:valAx>
        <c:axId val="48672768"/>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650112"/>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1"/>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hyperlink" Target="https://esc-production-2021.s3.eu-west-2.amazonaws.com/wp-content/uploads/2024/12/19160149/WP11.3-_Delivery-Model-Suitability-Assessment_Final-D8-3.pdf"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https://esc-production-2021.s3.eu-west-2.amazonaws.com/wp-content/uploads/2024/12/19160149/WP11.3-_Delivery-Model-Suitability-Assessment_Final-D8-3.pdf" TargetMode="External"/></Relationships>
</file>

<file path=xl/drawings/_rels/drawing3.xml.rels><?xml version="1.0" encoding="UTF-8" standalone="yes"?>
<Relationships xmlns="http://schemas.openxmlformats.org/package/2006/relationships"><Relationship Id="rId2" Type="http://schemas.openxmlformats.org/officeDocument/2006/relationships/hyperlink" Target="https://esc-production-2021.s3.eu-west-2.amazonaws.com/wp-content/uploads/2024/12/19160149/WP11.3-_Delivery-Model-Suitability-Assessment_Final-D8-3.pdf" TargetMode="Externa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14</xdr:col>
      <xdr:colOff>230909</xdr:colOff>
      <xdr:row>5</xdr:row>
      <xdr:rowOff>250151</xdr:rowOff>
    </xdr:from>
    <xdr:to>
      <xdr:col>21</xdr:col>
      <xdr:colOff>490682</xdr:colOff>
      <xdr:row>7</xdr:row>
      <xdr:rowOff>9621</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79EA5133-CDCA-33F2-13B2-FF713B51A304}"/>
            </a:ext>
          </a:extLst>
        </xdr:cNvPr>
        <xdr:cNvSpPr/>
      </xdr:nvSpPr>
      <xdr:spPr>
        <a:xfrm>
          <a:off x="9092045" y="1414318"/>
          <a:ext cx="4839470" cy="230909"/>
        </a:xfrm>
        <a:prstGeom prst="rect">
          <a:avLst/>
        </a:prstGeom>
        <a:no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546014</xdr:colOff>
      <xdr:row>30</xdr:row>
      <xdr:rowOff>17162</xdr:rowOff>
    </xdr:from>
    <xdr:to>
      <xdr:col>10</xdr:col>
      <xdr:colOff>128716</xdr:colOff>
      <xdr:row>30</xdr:row>
      <xdr:rowOff>202049</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FF81F10C-EB5A-2DB4-203D-B6BCAE148C7A}"/>
            </a:ext>
          </a:extLst>
        </xdr:cNvPr>
        <xdr:cNvSpPr/>
      </xdr:nvSpPr>
      <xdr:spPr>
        <a:xfrm>
          <a:off x="3523649" y="6191250"/>
          <a:ext cx="2864966" cy="184887"/>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21</xdr:row>
      <xdr:rowOff>171450</xdr:rowOff>
    </xdr:from>
    <xdr:ext cx="16103600" cy="297004"/>
    <xdr:sp macro="" textlink="">
      <xdr:nvSpPr>
        <xdr:cNvPr id="2" name="TextBox 1">
          <a:hlinkClick xmlns:r="http://schemas.openxmlformats.org/officeDocument/2006/relationships" r:id="rId1"/>
          <a:extLst>
            <a:ext uri="{FF2B5EF4-FFF2-40B4-BE49-F238E27FC236}">
              <a16:creationId xmlns:a16="http://schemas.microsoft.com/office/drawing/2014/main" id="{E4037C53-EFC8-3517-E7E2-3499AF1C83DA}"/>
            </a:ext>
          </a:extLst>
        </xdr:cNvPr>
        <xdr:cNvSpPr txBox="1"/>
      </xdr:nvSpPr>
      <xdr:spPr>
        <a:xfrm>
          <a:off x="0" y="6750050"/>
          <a:ext cx="16103600" cy="297004"/>
        </a:xfrm>
        <a:prstGeom prst="rect">
          <a:avLst/>
        </a:prstGeom>
        <a:noFill/>
      </xdr:spPr>
      <xdr:txBody>
        <a:bodyPr vertOverflow="clip" horzOverflow="clip" wrap="square" rtlCol="0" anchor="t">
          <a:spAutoFit/>
        </a:bodyPr>
        <a:lstStyle/>
        <a:p>
          <a:pPr algn="l"/>
          <a:r>
            <a:rPr lang="en-GB" sz="1200" i="1"/>
            <a:t>RAG ratings are fixed and based on the evidence-led appraisal set out in the </a:t>
          </a:r>
          <a:r>
            <a:rPr lang="en-GB" sz="1200" i="1" u="sng">
              <a:solidFill>
                <a:srgbClr val="002060"/>
              </a:solidFill>
            </a:rPr>
            <a:t>Delivery</a:t>
          </a:r>
          <a:r>
            <a:rPr lang="en-GB" sz="1200" i="1" u="sng" baseline="0">
              <a:solidFill>
                <a:srgbClr val="002060"/>
              </a:solidFill>
            </a:rPr>
            <a:t> Model Suitability Assessment</a:t>
          </a:r>
          <a:r>
            <a:rPr lang="en-GB" sz="1200" i="1" u="sng">
              <a:solidFill>
                <a:srgbClr val="002060"/>
              </a:solidFill>
            </a:rPr>
            <a:t> report </a:t>
          </a:r>
          <a:r>
            <a:rPr lang="en-GB" sz="1200" i="1"/>
            <a:t>(see link for full methodology and scoring rationale).</a:t>
          </a:r>
          <a:endParaRPr lang="en-GB" sz="1200" i="1" dirty="0" err="1"/>
        </a:p>
      </xdr:txBody>
    </xdr:sp>
    <xdr:clientData/>
  </xdr:oneCellAnchor>
  <xdr:twoCellAnchor>
    <xdr:from>
      <xdr:col>2</xdr:col>
      <xdr:colOff>541670</xdr:colOff>
      <xdr:row>21</xdr:row>
      <xdr:rowOff>188073</xdr:rowOff>
    </xdr:from>
    <xdr:to>
      <xdr:col>4</xdr:col>
      <xdr:colOff>1152707</xdr:colOff>
      <xdr:row>23</xdr:row>
      <xdr:rowOff>27442</xdr:rowOff>
    </xdr:to>
    <xdr:sp macro="" textlink="">
      <xdr:nvSpPr>
        <xdr:cNvPr id="3" name="Rectangle 2">
          <a:extLst>
            <a:ext uri="{FF2B5EF4-FFF2-40B4-BE49-F238E27FC236}">
              <a16:creationId xmlns:a16="http://schemas.microsoft.com/office/drawing/2014/main" id="{6CFA7441-0886-7F1F-3621-2C49B97FDC11}"/>
            </a:ext>
          </a:extLst>
        </xdr:cNvPr>
        <xdr:cNvSpPr/>
      </xdr:nvSpPr>
      <xdr:spPr>
        <a:xfrm>
          <a:off x="5073629" y="6697834"/>
          <a:ext cx="2989253" cy="27011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845677</xdr:colOff>
      <xdr:row>9</xdr:row>
      <xdr:rowOff>142429</xdr:rowOff>
    </xdr:from>
    <xdr:to>
      <xdr:col>3</xdr:col>
      <xdr:colOff>587523</xdr:colOff>
      <xdr:row>28</xdr:row>
      <xdr:rowOff>83292</xdr:rowOff>
    </xdr:to>
    <xdr:graphicFrame macro="">
      <xdr:nvGraphicFramePr>
        <xdr:cNvPr id="2" name="Chart">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0</xdr:row>
      <xdr:rowOff>263859</xdr:rowOff>
    </xdr:from>
    <xdr:ext cx="10152981" cy="271421"/>
    <xdr:sp macro="" textlink="">
      <xdr:nvSpPr>
        <xdr:cNvPr id="3" name="TextBox 2">
          <a:hlinkClick xmlns:r="http://schemas.openxmlformats.org/officeDocument/2006/relationships" r:id="rId2"/>
          <a:extLst>
            <a:ext uri="{FF2B5EF4-FFF2-40B4-BE49-F238E27FC236}">
              <a16:creationId xmlns:a16="http://schemas.microsoft.com/office/drawing/2014/main" id="{2355BF81-6C92-B6B6-A3F1-5038B5DDCAFA}"/>
            </a:ext>
          </a:extLst>
        </xdr:cNvPr>
        <xdr:cNvSpPr txBox="1"/>
      </xdr:nvSpPr>
      <xdr:spPr>
        <a:xfrm>
          <a:off x="0" y="263859"/>
          <a:ext cx="10152981" cy="271421"/>
        </a:xfrm>
        <a:prstGeom prst="rect">
          <a:avLst/>
        </a:prstGeom>
        <a:noFill/>
      </xdr:spPr>
      <xdr:txBody>
        <a:bodyPr vertOverflow="clip" horzOverflow="clip" wrap="square" rtlCol="0" anchor="t">
          <a:spAutoFit/>
        </a:bodyPr>
        <a:lstStyle/>
        <a:p>
          <a:pPr algn="l"/>
          <a:r>
            <a:rPr lang="en-GB" sz="1050" dirty="0" err="1"/>
            <a:t>These results are indicative and depend on your weightings. Underlying RAG ratings are fixed from the </a:t>
          </a:r>
          <a:r>
            <a:rPr lang="en-GB" sz="1050" u="sng" dirty="0" err="1">
              <a:solidFill>
                <a:srgbClr val="002060"/>
              </a:solidFill>
            </a:rPr>
            <a:t>Delivery Model Suitability Assessment</a:t>
          </a:r>
          <a:r>
            <a:rPr lang="en-GB" sz="1050" u="sng" baseline="0" dirty="0" err="1">
              <a:solidFill>
                <a:srgbClr val="002060"/>
              </a:solidFill>
            </a:rPr>
            <a:t> report</a:t>
          </a:r>
          <a:r>
            <a:rPr lang="en-GB" sz="1050" dirty="0" err="1"/>
            <a:t>.</a:t>
          </a:r>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2_Office Theme">
  <a:themeElements>
    <a:clrScheme name="ESC">
      <a:dk1>
        <a:sysClr val="windowText" lastClr="000000"/>
      </a:dk1>
      <a:lt1>
        <a:sysClr val="window" lastClr="FFFFFF"/>
      </a:lt1>
      <a:dk2>
        <a:srgbClr val="393D48"/>
      </a:dk2>
      <a:lt2>
        <a:srgbClr val="F0EBEA"/>
      </a:lt2>
      <a:accent1>
        <a:srgbClr val="EC6097"/>
      </a:accent1>
      <a:accent2>
        <a:srgbClr val="7FC9C9"/>
      </a:accent2>
      <a:accent3>
        <a:srgbClr val="393D48"/>
      </a:accent3>
      <a:accent4>
        <a:srgbClr val="EA9A30"/>
      </a:accent4>
      <a:accent5>
        <a:srgbClr val="9E6AB8"/>
      </a:accent5>
      <a:accent6>
        <a:srgbClr val="98C21E"/>
      </a:accent6>
      <a:hlink>
        <a:srgbClr val="D8B25C"/>
      </a:hlink>
      <a:folHlink>
        <a:srgbClr val="A5AB81"/>
      </a:folHlink>
    </a:clrScheme>
    <a:fontScheme name="ESC">
      <a:majorFont>
        <a:latin typeface="Segoe UI Semibold"/>
        <a:ea typeface=""/>
        <a:cs typeface=""/>
      </a:majorFont>
      <a:minorFont>
        <a:latin typeface="Segoe UI"/>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noFill/>
      </a:spPr>
      <a:bodyPr wrap="square" rtlCol="0">
        <a:spAutoFit/>
      </a:bodyPr>
      <a:lstStyle>
        <a:defPPr algn="l">
          <a:defRPr sz="2000" dirty="0" err="1" smtClean="0"/>
        </a:defPPr>
      </a:lstStyle>
    </a:txDef>
  </a:objectDefaults>
  <a:extraClrSchemeLst/>
  <a:extLst>
    <a:ext uri="{05A4C25C-085E-4340-85A3-A5531E510DB2}">
      <thm15:themeFamily xmlns:thm15="http://schemas.microsoft.com/office/thememl/2012/main" name="Presentation1" id="{0FE3906B-F534-4CE2-B894-1C78446B3468}" vid="{5492BBC7-8072-44B8-A4B0-E7FEB56A4FC0}"/>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988FF-0F83-4243-9868-6DCEA4D2D5D1}">
  <sheetPr>
    <tabColor theme="5"/>
  </sheetPr>
  <dimension ref="B4:I40"/>
  <sheetViews>
    <sheetView tabSelected="1" topLeftCell="A26" zoomScale="80" zoomScaleNormal="80" workbookViewId="0">
      <selection activeCell="S45" sqref="S45"/>
    </sheetView>
  </sheetViews>
  <sheetFormatPr defaultColWidth="8.58203125" defaultRowHeight="16.5" x14ac:dyDescent="0.45"/>
  <cols>
    <col min="1" max="1" width="8.58203125" style="17" customWidth="1"/>
    <col min="2" max="2" width="4.58203125" style="17" customWidth="1"/>
    <col min="3" max="16384" width="8.58203125" style="17"/>
  </cols>
  <sheetData>
    <row r="4" spans="2:9" ht="25" x14ac:dyDescent="0.7">
      <c r="B4" s="19" t="s">
        <v>63</v>
      </c>
    </row>
    <row r="6" spans="2:9" ht="20" x14ac:dyDescent="0.55000000000000004">
      <c r="B6" s="22" t="s">
        <v>0</v>
      </c>
    </row>
    <row r="7" spans="2:9" x14ac:dyDescent="0.45">
      <c r="B7" t="s">
        <v>56</v>
      </c>
      <c r="H7" s="21"/>
      <c r="I7" s="21"/>
    </row>
    <row r="8" spans="2:9" x14ac:dyDescent="0.45">
      <c r="B8" s="17" t="s">
        <v>55</v>
      </c>
    </row>
    <row r="9" spans="2:9" ht="11" customHeight="1" x14ac:dyDescent="0.45"/>
    <row r="10" spans="2:9" x14ac:dyDescent="0.45">
      <c r="B10" s="20" t="s">
        <v>1</v>
      </c>
      <c r="C10" s="18" t="s">
        <v>2</v>
      </c>
    </row>
    <row r="11" spans="2:9" x14ac:dyDescent="0.45">
      <c r="B11" s="20" t="s">
        <v>1</v>
      </c>
      <c r="C11" s="18" t="s">
        <v>3</v>
      </c>
    </row>
    <row r="12" spans="2:9" ht="11.15" customHeight="1" x14ac:dyDescent="0.45"/>
    <row r="13" spans="2:9" x14ac:dyDescent="0.45">
      <c r="B13" s="17" t="s">
        <v>4</v>
      </c>
    </row>
    <row r="16" spans="2:9" ht="20" x14ac:dyDescent="0.55000000000000004">
      <c r="B16" s="22" t="s">
        <v>5</v>
      </c>
    </row>
    <row r="17" spans="2:3" x14ac:dyDescent="0.45">
      <c r="B17" s="17" t="s">
        <v>6</v>
      </c>
    </row>
    <row r="18" spans="2:3" ht="10.5" customHeight="1" x14ac:dyDescent="0.45"/>
    <row r="19" spans="2:3" x14ac:dyDescent="0.45">
      <c r="B19" s="20" t="s">
        <v>1</v>
      </c>
      <c r="C19" s="17" t="s">
        <v>7</v>
      </c>
    </row>
    <row r="20" spans="2:3" x14ac:dyDescent="0.45">
      <c r="B20" s="20" t="s">
        <v>1</v>
      </c>
      <c r="C20" s="17" t="s">
        <v>8</v>
      </c>
    </row>
    <row r="21" spans="2:3" x14ac:dyDescent="0.45">
      <c r="B21" s="20" t="s">
        <v>1</v>
      </c>
      <c r="C21" s="17" t="s">
        <v>9</v>
      </c>
    </row>
    <row r="24" spans="2:3" ht="20" x14ac:dyDescent="0.55000000000000004">
      <c r="B24" s="22" t="s">
        <v>10</v>
      </c>
    </row>
    <row r="25" spans="2:3" x14ac:dyDescent="0.45">
      <c r="B25" s="17" t="s">
        <v>59</v>
      </c>
    </row>
    <row r="26" spans="2:3" ht="6" customHeight="1" x14ac:dyDescent="0.45"/>
    <row r="27" spans="2:3" x14ac:dyDescent="0.45">
      <c r="B27" s="20" t="s">
        <v>1</v>
      </c>
      <c r="C27" s="17" t="s">
        <v>11</v>
      </c>
    </row>
    <row r="28" spans="2:3" x14ac:dyDescent="0.45">
      <c r="B28" s="20" t="s">
        <v>1</v>
      </c>
      <c r="C28" s="17" t="s">
        <v>12</v>
      </c>
    </row>
    <row r="29" spans="2:3" ht="11.15" customHeight="1" x14ac:dyDescent="0.45"/>
    <row r="30" spans="2:3" x14ac:dyDescent="0.45">
      <c r="B30" s="17" t="s">
        <v>57</v>
      </c>
    </row>
    <row r="31" spans="2:3" x14ac:dyDescent="0.45">
      <c r="B31" s="17" t="s">
        <v>58</v>
      </c>
    </row>
    <row r="34" spans="2:2" ht="20" x14ac:dyDescent="0.55000000000000004">
      <c r="B34" s="22" t="s">
        <v>13</v>
      </c>
    </row>
    <row r="35" spans="2:2" x14ac:dyDescent="0.45">
      <c r="B35" s="17" t="s">
        <v>14</v>
      </c>
    </row>
    <row r="36" spans="2:2" x14ac:dyDescent="0.45">
      <c r="B36" s="17" t="s">
        <v>15</v>
      </c>
    </row>
    <row r="39" spans="2:2" x14ac:dyDescent="0.45">
      <c r="B39" s="23" t="s">
        <v>16</v>
      </c>
    </row>
    <row r="40" spans="2:2" x14ac:dyDescent="0.45">
      <c r="B40" s="23" t="s">
        <v>17</v>
      </c>
    </row>
  </sheetData>
  <sheetProtection algorithmName="SHA-512" hashValue="J+W5pBAaTRGWRGhd/E9RehKrq4uWfhM7xmOLjg8ijMpS4XQ2PJRGrd5JSUf9ZjglPtQMlWiu6RpjdhcmqcSPKQ==" saltValue="yCYTT7Lq4xTnVdyHXtMJTw==" spinCount="100000" sheet="1" objects="1" scenarios="1"/>
  <pageMargins left="0.7" right="0.7" top="0.75" bottom="0.75" header="0.3" footer="0.3"/>
  <pageSetup paperSize="9" orientation="portrait" r:id="rId1"/>
  <headerFooter>
    <oddFooter>&amp;L_x000D_&amp;1#&amp;"Aptos"&amp;10&amp;K000000 
--------------------------------------------------------
This document is marked as confidential</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2"/>
  <sheetViews>
    <sheetView showGridLines="0" zoomScale="76" zoomScaleNormal="70" workbookViewId="0">
      <selection activeCell="E3" sqref="E3"/>
    </sheetView>
  </sheetViews>
  <sheetFormatPr defaultRowHeight="16.5" x14ac:dyDescent="0.45"/>
  <cols>
    <col min="1" max="1" width="43.83203125" customWidth="1"/>
    <col min="2" max="2" width="18" customWidth="1"/>
    <col min="3" max="3" width="15.58203125" customWidth="1"/>
    <col min="4" max="6" width="18.25" customWidth="1"/>
    <col min="7" max="12" width="15.58203125" customWidth="1"/>
  </cols>
  <sheetData>
    <row r="1" spans="1:12" ht="48.5" customHeight="1" x14ac:dyDescent="0.7">
      <c r="A1" s="40" t="s">
        <v>63</v>
      </c>
      <c r="B1" s="41"/>
      <c r="C1" s="41"/>
      <c r="D1" s="41"/>
      <c r="E1" s="41"/>
      <c r="F1" s="41"/>
      <c r="G1" s="41"/>
      <c r="H1" s="41"/>
      <c r="I1" s="41"/>
      <c r="J1" s="41"/>
      <c r="K1" s="41"/>
      <c r="L1" s="41"/>
    </row>
    <row r="2" spans="1:12" s="35" customFormat="1" ht="17.5" x14ac:dyDescent="0.45">
      <c r="A2" s="36" t="s">
        <v>64</v>
      </c>
    </row>
    <row r="3" spans="1:12" s="35" customFormat="1" ht="17.5" x14ac:dyDescent="0.45">
      <c r="A3" s="36" t="s">
        <v>65</v>
      </c>
    </row>
    <row r="4" spans="1:12" s="35" customFormat="1" ht="17.5" x14ac:dyDescent="0.45">
      <c r="A4" s="37"/>
    </row>
    <row r="5" spans="1:12" ht="17.5" x14ac:dyDescent="0.45">
      <c r="A5" s="38" t="s">
        <v>18</v>
      </c>
      <c r="B5" s="39"/>
      <c r="C5" s="39"/>
      <c r="D5" s="39"/>
      <c r="E5" s="39"/>
      <c r="F5" s="39"/>
      <c r="G5" s="39"/>
      <c r="H5" s="39"/>
      <c r="I5" s="39"/>
      <c r="J5" s="39"/>
      <c r="K5" s="39"/>
      <c r="L5" s="39"/>
    </row>
    <row r="8" spans="1:12" ht="58.5" customHeight="1" x14ac:dyDescent="0.45">
      <c r="A8" s="1" t="s">
        <v>19</v>
      </c>
      <c r="B8" s="34" t="s">
        <v>60</v>
      </c>
      <c r="C8" s="1" t="s">
        <v>20</v>
      </c>
      <c r="D8" s="1" t="s">
        <v>61</v>
      </c>
      <c r="E8" s="1" t="s">
        <v>21</v>
      </c>
      <c r="F8" s="1" t="s">
        <v>22</v>
      </c>
      <c r="G8" s="1" t="s">
        <v>23</v>
      </c>
      <c r="H8" s="1" t="s">
        <v>24</v>
      </c>
      <c r="I8" s="1" t="s">
        <v>25</v>
      </c>
      <c r="J8" s="1" t="s">
        <v>26</v>
      </c>
      <c r="K8" s="1" t="s">
        <v>27</v>
      </c>
      <c r="L8" s="1" t="s">
        <v>28</v>
      </c>
    </row>
    <row r="9" spans="1:12" ht="28" customHeight="1" x14ac:dyDescent="0.45">
      <c r="A9" s="9" t="s">
        <v>29</v>
      </c>
      <c r="B9" s="24"/>
      <c r="C9" s="16">
        <f t="shared" ref="C9:C19" si="0">IF($B$20=0,0,$B9/$B$20)</f>
        <v>0</v>
      </c>
      <c r="D9" s="11" t="s">
        <v>30</v>
      </c>
      <c r="E9" s="3" t="s">
        <v>31</v>
      </c>
      <c r="F9" s="13" t="s">
        <v>32</v>
      </c>
      <c r="G9" s="14">
        <f>IF(OR(D9="Grey",D9="N/A"),"",INDEX(Lookups!$B$2:$B$4,MATCH(D9,Lookups!$A$2:$A$4,0)))</f>
        <v>3</v>
      </c>
      <c r="H9" s="14">
        <f>IF(OR(E9="Grey",E9="N/A"),"",INDEX(Lookups!$B$2:$B$4,MATCH(E9,Lookups!$A$2:$A$4,0)))</f>
        <v>2</v>
      </c>
      <c r="I9" s="14">
        <f>IF(OR(F9="Grey",F9="N/A"),"",INDEX(Lookups!$B$2:$B$4,MATCH(F9,Lookups!$A$2:$A$4,0)))</f>
        <v>1</v>
      </c>
      <c r="J9" s="15">
        <f t="shared" ref="J9:J19" si="1">IF(G9="","",G9*N($B9))</f>
        <v>0</v>
      </c>
      <c r="K9" s="15">
        <f t="shared" ref="K9:K19" si="2">IF(H9="","",H9*N($B9))</f>
        <v>0</v>
      </c>
      <c r="L9" s="15">
        <f t="shared" ref="L9:L19" si="3">IF(I9="","",I9*N($B9))</f>
        <v>0</v>
      </c>
    </row>
    <row r="10" spans="1:12" ht="28" customHeight="1" x14ac:dyDescent="0.45">
      <c r="A10" s="9" t="s">
        <v>33</v>
      </c>
      <c r="B10" s="24"/>
      <c r="C10" s="16">
        <f t="shared" si="0"/>
        <v>0</v>
      </c>
      <c r="D10" s="12" t="s">
        <v>31</v>
      </c>
      <c r="E10" s="2" t="s">
        <v>30</v>
      </c>
      <c r="F10" s="2" t="s">
        <v>30</v>
      </c>
      <c r="G10" s="14">
        <f>IF(OR(D10="Grey",D10="N/A"),"",INDEX(Lookups!$B$2:$B$4,MATCH(D10,Lookups!$A$2:$A$4,0)))</f>
        <v>2</v>
      </c>
      <c r="H10" s="14">
        <f>IF(OR(E10="Grey",E10="N/A"),"",INDEX(Lookups!$B$2:$B$4,MATCH(E10,Lookups!$A$2:$A$4,0)))</f>
        <v>3</v>
      </c>
      <c r="I10" s="14">
        <f>IF(OR(F10="Grey",F10="N/A"),"",INDEX(Lookups!$B$2:$B$4,MATCH(F10,Lookups!$A$2:$A$4,0)))</f>
        <v>3</v>
      </c>
      <c r="J10" s="15">
        <f t="shared" si="1"/>
        <v>0</v>
      </c>
      <c r="K10" s="15">
        <f t="shared" si="2"/>
        <v>0</v>
      </c>
      <c r="L10" s="15">
        <f t="shared" si="3"/>
        <v>0</v>
      </c>
    </row>
    <row r="11" spans="1:12" ht="28" customHeight="1" x14ac:dyDescent="0.45">
      <c r="A11" s="9" t="s">
        <v>34</v>
      </c>
      <c r="B11" s="24"/>
      <c r="C11" s="16">
        <f t="shared" si="0"/>
        <v>0</v>
      </c>
      <c r="D11" s="2" t="s">
        <v>30</v>
      </c>
      <c r="E11" s="2" t="s">
        <v>30</v>
      </c>
      <c r="F11" s="2" t="s">
        <v>30</v>
      </c>
      <c r="G11" s="14">
        <f>IF(OR(D11="Grey",D11="N/A"),"",INDEX(Lookups!$B$2:$B$4,MATCH(D11,Lookups!$A$2:$A$4,0)))</f>
        <v>3</v>
      </c>
      <c r="H11" s="14">
        <f>IF(OR(E11="Grey",E11="N/A"),"",INDEX(Lookups!$B$2:$B$4,MATCH(E11,Lookups!$A$2:$A$4,0)))</f>
        <v>3</v>
      </c>
      <c r="I11" s="14">
        <f>IF(OR(F11="Grey",F11="N/A"),"",INDEX(Lookups!$B$2:$B$4,MATCH(F11,Lookups!$A$2:$A$4,0)))</f>
        <v>3</v>
      </c>
      <c r="J11" s="15">
        <f t="shared" si="1"/>
        <v>0</v>
      </c>
      <c r="K11" s="15">
        <f t="shared" si="2"/>
        <v>0</v>
      </c>
      <c r="L11" s="15">
        <f t="shared" si="3"/>
        <v>0</v>
      </c>
    </row>
    <row r="12" spans="1:12" ht="28" customHeight="1" x14ac:dyDescent="0.45">
      <c r="A12" s="9" t="s">
        <v>35</v>
      </c>
      <c r="B12" s="24"/>
      <c r="C12" s="16">
        <f t="shared" si="0"/>
        <v>0</v>
      </c>
      <c r="D12" s="3" t="s">
        <v>31</v>
      </c>
      <c r="E12" s="3" t="s">
        <v>31</v>
      </c>
      <c r="F12" s="2" t="s">
        <v>30</v>
      </c>
      <c r="G12" s="14">
        <f>IF(OR(D12="Grey",D12="N/A"),"",INDEX(Lookups!$B$2:$B$4,MATCH(D12,Lookups!$A$2:$A$4,0)))</f>
        <v>2</v>
      </c>
      <c r="H12" s="14">
        <f>IF(OR(E12="Grey",E12="N/A"),"",INDEX(Lookups!$B$2:$B$4,MATCH(E12,Lookups!$A$2:$A$4,0)))</f>
        <v>2</v>
      </c>
      <c r="I12" s="14">
        <f>IF(OR(F12="Grey",F12="N/A"),"",INDEX(Lookups!$B$2:$B$4,MATCH(F12,Lookups!$A$2:$A$4,0)))</f>
        <v>3</v>
      </c>
      <c r="J12" s="15">
        <f t="shared" si="1"/>
        <v>0</v>
      </c>
      <c r="K12" s="15">
        <f t="shared" si="2"/>
        <v>0</v>
      </c>
      <c r="L12" s="15">
        <f t="shared" si="3"/>
        <v>0</v>
      </c>
    </row>
    <row r="13" spans="1:12" ht="28" customHeight="1" x14ac:dyDescent="0.45">
      <c r="A13" s="9" t="s">
        <v>36</v>
      </c>
      <c r="B13" s="24"/>
      <c r="C13" s="16">
        <f t="shared" si="0"/>
        <v>0</v>
      </c>
      <c r="D13" s="2" t="s">
        <v>30</v>
      </c>
      <c r="E13" s="3" t="s">
        <v>31</v>
      </c>
      <c r="F13" s="4" t="s">
        <v>32</v>
      </c>
      <c r="G13" s="14">
        <f>IF(OR(D13="Grey",D13="N/A"),"",INDEX(Lookups!$B$2:$B$4,MATCH(D13,Lookups!$A$2:$A$4,0)))</f>
        <v>3</v>
      </c>
      <c r="H13" s="14">
        <f>IF(OR(E13="Grey",E13="N/A"),"",INDEX(Lookups!$B$2:$B$4,MATCH(E13,Lookups!$A$2:$A$4,0)))</f>
        <v>2</v>
      </c>
      <c r="I13" s="14">
        <f>IF(OR(F13="Grey",F13="N/A"),"",INDEX(Lookups!$B$2:$B$4,MATCH(F13,Lookups!$A$2:$A$4,0)))</f>
        <v>1</v>
      </c>
      <c r="J13" s="15">
        <f t="shared" si="1"/>
        <v>0</v>
      </c>
      <c r="K13" s="15">
        <f t="shared" si="2"/>
        <v>0</v>
      </c>
      <c r="L13" s="15">
        <f t="shared" si="3"/>
        <v>0</v>
      </c>
    </row>
    <row r="14" spans="1:12" ht="28" customHeight="1" x14ac:dyDescent="0.45">
      <c r="A14" s="9" t="s">
        <v>37</v>
      </c>
      <c r="B14" s="24"/>
      <c r="C14" s="16">
        <f t="shared" si="0"/>
        <v>0</v>
      </c>
      <c r="D14" s="4" t="s">
        <v>32</v>
      </c>
      <c r="E14" s="3" t="s">
        <v>31</v>
      </c>
      <c r="F14" s="4" t="s">
        <v>32</v>
      </c>
      <c r="G14" s="14">
        <f>IF(OR(D14="Grey",D14="N/A"),"",INDEX(Lookups!$B$2:$B$4,MATCH(D14,Lookups!$A$2:$A$4,0)))</f>
        <v>1</v>
      </c>
      <c r="H14" s="14">
        <f>IF(OR(E14="Grey",E14="N/A"),"",INDEX(Lookups!$B$2:$B$4,MATCH(E14,Lookups!$A$2:$A$4,0)))</f>
        <v>2</v>
      </c>
      <c r="I14" s="14">
        <f>IF(OR(F14="Grey",F14="N/A"),"",INDEX(Lookups!$B$2:$B$4,MATCH(F14,Lookups!$A$2:$A$4,0)))</f>
        <v>1</v>
      </c>
      <c r="J14" s="15">
        <f t="shared" si="1"/>
        <v>0</v>
      </c>
      <c r="K14" s="15">
        <f t="shared" si="2"/>
        <v>0</v>
      </c>
      <c r="L14" s="15">
        <f t="shared" si="3"/>
        <v>0</v>
      </c>
    </row>
    <row r="15" spans="1:12" ht="28" customHeight="1" x14ac:dyDescent="0.45">
      <c r="A15" s="9" t="s">
        <v>38</v>
      </c>
      <c r="B15" s="24"/>
      <c r="C15" s="16">
        <f t="shared" si="0"/>
        <v>0</v>
      </c>
      <c r="D15" s="4" t="s">
        <v>32</v>
      </c>
      <c r="E15" s="3" t="s">
        <v>31</v>
      </c>
      <c r="F15" s="4" t="s">
        <v>32</v>
      </c>
      <c r="G15" s="14">
        <f>IF(OR(D15="Grey",D15="N/A"),"",INDEX(Lookups!$B$2:$B$4,MATCH(D15,Lookups!$A$2:$A$4,0)))</f>
        <v>1</v>
      </c>
      <c r="H15" s="14">
        <f>IF(OR(E15="Grey",E15="N/A"),"",INDEX(Lookups!$B$2:$B$4,MATCH(E15,Lookups!$A$2:$A$4,0)))</f>
        <v>2</v>
      </c>
      <c r="I15" s="14">
        <f>IF(OR(F15="Grey",F15="N/A"),"",INDEX(Lookups!$B$2:$B$4,MATCH(F15,Lookups!$A$2:$A$4,0)))</f>
        <v>1</v>
      </c>
      <c r="J15" s="15">
        <f t="shared" si="1"/>
        <v>0</v>
      </c>
      <c r="K15" s="15">
        <f t="shared" si="2"/>
        <v>0</v>
      </c>
      <c r="L15" s="15">
        <f t="shared" si="3"/>
        <v>0</v>
      </c>
    </row>
    <row r="16" spans="1:12" ht="28" customHeight="1" x14ac:dyDescent="0.45">
      <c r="A16" s="9" t="s">
        <v>39</v>
      </c>
      <c r="B16" s="24"/>
      <c r="C16" s="16">
        <f t="shared" si="0"/>
        <v>0</v>
      </c>
      <c r="D16" s="2" t="s">
        <v>30</v>
      </c>
      <c r="E16" s="2" t="s">
        <v>30</v>
      </c>
      <c r="F16" s="10" t="s">
        <v>40</v>
      </c>
      <c r="G16" s="14">
        <f>IF(OR(D16="Grey",D16="N/A"),"",INDEX(Lookups!$B$2:$B$4,MATCH(D16,Lookups!$A$2:$A$4,0)))</f>
        <v>3</v>
      </c>
      <c r="H16" s="14">
        <f>IF(OR(E16="Grey",E16="N/A"),"",INDEX(Lookups!$B$2:$B$4,MATCH(E16,Lookups!$A$2:$A$4,0)))</f>
        <v>3</v>
      </c>
      <c r="I16" s="14" t="str">
        <f>IF(OR(F16="Grey",F16="N/A"),"",INDEX(Lookups!$B$2:$B$4,MATCH(F16,Lookups!$A$2:$A$4,0)))</f>
        <v/>
      </c>
      <c r="J16" s="15">
        <f t="shared" si="1"/>
        <v>0</v>
      </c>
      <c r="K16" s="15">
        <f t="shared" si="2"/>
        <v>0</v>
      </c>
      <c r="L16" s="15" t="str">
        <f t="shared" si="3"/>
        <v/>
      </c>
    </row>
    <row r="17" spans="1:12" ht="28" customHeight="1" x14ac:dyDescent="0.45">
      <c r="A17" s="9" t="s">
        <v>41</v>
      </c>
      <c r="B17" s="24"/>
      <c r="C17" s="16">
        <f t="shared" si="0"/>
        <v>0</v>
      </c>
      <c r="D17" s="2" t="s">
        <v>30</v>
      </c>
      <c r="E17" s="3" t="s">
        <v>31</v>
      </c>
      <c r="F17" s="4" t="s">
        <v>32</v>
      </c>
      <c r="G17" s="14">
        <f>IF(OR(D17="Grey",D17="N/A"),"",INDEX(Lookups!$B$2:$B$4,MATCH(D17,Lookups!$A$2:$A$4,0)))</f>
        <v>3</v>
      </c>
      <c r="H17" s="14">
        <f>IF(OR(E17="Grey",E17="N/A"),"",INDEX(Lookups!$B$2:$B$4,MATCH(E17,Lookups!$A$2:$A$4,0)))</f>
        <v>2</v>
      </c>
      <c r="I17" s="14">
        <f>IF(OR(F17="Grey",F17="N/A"),"",INDEX(Lookups!$B$2:$B$4,MATCH(F17,Lookups!$A$2:$A$4,0)))</f>
        <v>1</v>
      </c>
      <c r="J17" s="15">
        <f t="shared" si="1"/>
        <v>0</v>
      </c>
      <c r="K17" s="15">
        <f t="shared" si="2"/>
        <v>0</v>
      </c>
      <c r="L17" s="15">
        <f t="shared" si="3"/>
        <v>0</v>
      </c>
    </row>
    <row r="18" spans="1:12" ht="28" customHeight="1" x14ac:dyDescent="0.45">
      <c r="A18" s="9" t="s">
        <v>42</v>
      </c>
      <c r="B18" s="24"/>
      <c r="C18" s="16">
        <f t="shared" si="0"/>
        <v>0</v>
      </c>
      <c r="D18" s="3" t="s">
        <v>31</v>
      </c>
      <c r="E18" s="3" t="s">
        <v>31</v>
      </c>
      <c r="F18" s="2" t="s">
        <v>30</v>
      </c>
      <c r="G18" s="14">
        <f>IF(OR(D18="Grey",D18="N/A"),"",INDEX(Lookups!$B$2:$B$4,MATCH(D18,Lookups!$A$2:$A$4,0)))</f>
        <v>2</v>
      </c>
      <c r="H18" s="14">
        <f>IF(OR(E18="Grey",E18="N/A"),"",INDEX(Lookups!$B$2:$B$4,MATCH(E18,Lookups!$A$2:$A$4,0)))</f>
        <v>2</v>
      </c>
      <c r="I18" s="14">
        <f>IF(OR(F18="Grey",F18="N/A"),"",INDEX(Lookups!$B$2:$B$4,MATCH(F18,Lookups!$A$2:$A$4,0)))</f>
        <v>3</v>
      </c>
      <c r="J18" s="15">
        <f t="shared" si="1"/>
        <v>0</v>
      </c>
      <c r="K18" s="15">
        <f t="shared" si="2"/>
        <v>0</v>
      </c>
      <c r="L18" s="15">
        <f t="shared" si="3"/>
        <v>0</v>
      </c>
    </row>
    <row r="19" spans="1:12" ht="28" customHeight="1" x14ac:dyDescent="0.45">
      <c r="A19" s="9" t="s">
        <v>43</v>
      </c>
      <c r="B19" s="24"/>
      <c r="C19" s="16">
        <f t="shared" si="0"/>
        <v>0</v>
      </c>
      <c r="D19" s="3" t="s">
        <v>31</v>
      </c>
      <c r="E19" s="4" t="s">
        <v>32</v>
      </c>
      <c r="F19" s="10" t="s">
        <v>40</v>
      </c>
      <c r="G19" s="14">
        <f>IF(OR(D19="Grey",D19="N/A"),"",INDEX(Lookups!$B$2:$B$4,MATCH(D19,Lookups!$A$2:$A$4,0)))</f>
        <v>2</v>
      </c>
      <c r="H19" s="14">
        <f>IF(OR(E19="Grey",E19="N/A"),"",INDEX(Lookups!$B$2:$B$4,MATCH(E19,Lookups!$A$2:$A$4,0)))</f>
        <v>1</v>
      </c>
      <c r="I19" s="14" t="str">
        <f>IF(OR(F19="Grey",F19="N/A"),"",INDEX(Lookups!$B$2:$B$4,MATCH(F19,Lookups!$A$2:$A$4,0)))</f>
        <v/>
      </c>
      <c r="J19" s="15">
        <f t="shared" si="1"/>
        <v>0</v>
      </c>
      <c r="K19" s="15">
        <f t="shared" si="2"/>
        <v>0</v>
      </c>
      <c r="L19" s="15" t="str">
        <f t="shared" si="3"/>
        <v/>
      </c>
    </row>
    <row r="20" spans="1:12" ht="28" customHeight="1" x14ac:dyDescent="0.45">
      <c r="A20" s="5" t="s">
        <v>44</v>
      </c>
      <c r="B20" s="6">
        <f>SUM(B9:B19)</f>
        <v>0</v>
      </c>
      <c r="C20" s="7">
        <f>SUM(C9:C19)</f>
        <v>0</v>
      </c>
      <c r="D20" s="8"/>
      <c r="E20" s="8"/>
      <c r="F20" s="8"/>
      <c r="G20" s="8"/>
      <c r="H20" s="8"/>
      <c r="I20" s="8"/>
      <c r="J20" s="8"/>
      <c r="K20" s="8"/>
      <c r="L20" s="8"/>
    </row>
    <row r="22" spans="1:12" ht="17.5" x14ac:dyDescent="0.45">
      <c r="A22" s="26"/>
    </row>
  </sheetData>
  <sheetProtection algorithmName="SHA-512" hashValue="KkAiUwatDptiO5XfZNfEvuB0vm3w/mdKXsGqpW7lSeP4ZYj5ZJggL5Zk8Qppk6XuD3jjejAU2h5c66TiUoXrtg==" saltValue="+7F9vPd8hE0Dd42j4zQg9A==" spinCount="100000" sheet="1" objects="1" scenarios="1"/>
  <mergeCells count="2">
    <mergeCell ref="A5:L5"/>
    <mergeCell ref="A1:L1"/>
  </mergeCells>
  <pageMargins left="0.7" right="0.7" top="0.75" bottom="0.75" header="0.3" footer="0.3"/>
  <pageSetup paperSize="9" orientation="portrait" r:id="rId1"/>
  <headerFooter>
    <oddFooter>&amp;L_x000D_&amp;1#&amp;"Aptos"&amp;10&amp;K000000 
--------------------------------------------------------
This document is marked as confidential</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5"/>
  <sheetViews>
    <sheetView workbookViewId="0">
      <selection activeCell="A7" sqref="A7"/>
    </sheetView>
  </sheetViews>
  <sheetFormatPr defaultRowHeight="16.5" x14ac:dyDescent="0.45"/>
  <sheetData>
    <row r="1" spans="1:2" x14ac:dyDescent="0.45">
      <c r="A1" t="s">
        <v>45</v>
      </c>
      <c r="B1" t="s">
        <v>46</v>
      </c>
    </row>
    <row r="2" spans="1:2" x14ac:dyDescent="0.45">
      <c r="A2" t="s">
        <v>30</v>
      </c>
      <c r="B2">
        <v>3</v>
      </c>
    </row>
    <row r="3" spans="1:2" x14ac:dyDescent="0.45">
      <c r="A3" t="s">
        <v>31</v>
      </c>
      <c r="B3">
        <v>2</v>
      </c>
    </row>
    <row r="4" spans="1:2" x14ac:dyDescent="0.45">
      <c r="A4" t="s">
        <v>32</v>
      </c>
      <c r="B4">
        <v>1</v>
      </c>
    </row>
    <row r="5" spans="1:2" x14ac:dyDescent="0.45">
      <c r="A5" t="s">
        <v>40</v>
      </c>
    </row>
  </sheetData>
  <sheetProtection algorithmName="SHA-512" hashValue="v6CRkE65JzayC02PbYKBjxYPUVxQZ6gmc9LkFX2YdcAFimdN1j6bFcZ7S5O9HqeQQpNMOEFO0CZSSXWJrrnlGw==" saltValue="NjaGGXel5JuEyEJuctuDOw==" spinCount="100000" sheet="1" objects="1" scenarios="1"/>
  <pageMargins left="0.7" right="0.7" top="0.75" bottom="0.75" header="0.3" footer="0.3"/>
  <headerFooter>
    <oddFooter>&amp;L_x000D_&amp;1#&amp;"Aptos"&amp;10&amp;K000000 
--------------------------------------------------------
This document is marked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8"/>
  <sheetViews>
    <sheetView showGridLines="0" topLeftCell="A31" zoomScale="95" workbookViewId="0">
      <selection activeCell="I46" sqref="I46"/>
    </sheetView>
  </sheetViews>
  <sheetFormatPr defaultRowHeight="16.5" x14ac:dyDescent="0.45"/>
  <cols>
    <col min="1" max="1" width="25.83203125" customWidth="1"/>
    <col min="2" max="2" width="17.83203125" customWidth="1"/>
    <col min="3" max="3" width="19.83203125" customWidth="1"/>
    <col min="4" max="4" width="7.83203125" customWidth="1"/>
    <col min="5" max="5" width="13.83203125" customWidth="1"/>
    <col min="6" max="6" width="11.83203125" customWidth="1"/>
  </cols>
  <sheetData>
    <row r="1" spans="1:6" ht="21" x14ac:dyDescent="0.55000000000000004">
      <c r="A1" s="44" t="s">
        <v>47</v>
      </c>
      <c r="B1" s="45"/>
      <c r="C1" s="45"/>
      <c r="D1" s="45"/>
      <c r="E1" s="45"/>
      <c r="F1" s="45"/>
    </row>
    <row r="2" spans="1:6" x14ac:dyDescent="0.45">
      <c r="A2" s="42"/>
      <c r="B2" s="43"/>
      <c r="C2" s="43"/>
      <c r="D2" s="43"/>
      <c r="E2" s="43"/>
      <c r="F2" s="43"/>
    </row>
    <row r="3" spans="1:6" x14ac:dyDescent="0.45">
      <c r="A3" s="25"/>
    </row>
    <row r="5" spans="1:6" ht="20.149999999999999" customHeight="1" x14ac:dyDescent="0.45">
      <c r="A5" s="27" t="s">
        <v>48</v>
      </c>
      <c r="B5" s="27" t="s">
        <v>49</v>
      </c>
      <c r="C5" s="27" t="s">
        <v>50</v>
      </c>
      <c r="D5" s="27" t="s">
        <v>51</v>
      </c>
      <c r="E5" s="28" t="s">
        <v>52</v>
      </c>
      <c r="F5" s="29">
        <f>'Inputs &amp; Scores'!$B$20</f>
        <v>0</v>
      </c>
    </row>
    <row r="6" spans="1:6" x14ac:dyDescent="0.45">
      <c r="A6" s="30" t="s">
        <v>62</v>
      </c>
      <c r="B6" s="31" t="str">
        <f>IF('Inputs &amp; Scores'!$B$20=0,"",SUMPRODUCT('Inputs &amp; Scores'!$G$9:$G$19,'Inputs &amp; Scores'!$B$9:$B$19)/(SUMPRODUCT(--ISNUMBER('Inputs &amp; Scores'!$G$9:$G$19),'Inputs &amp; Scores'!$B$9:$B$19)*3))</f>
        <v/>
      </c>
      <c r="C6" s="32">
        <f>SUM('Inputs &amp; Scores'!$J$9:$J$19)</f>
        <v>0</v>
      </c>
      <c r="D6" s="33" t="str">
        <f>IF($B6="","",1+--($B6&lt;$B$7)+--($B6&lt;$B$8))</f>
        <v/>
      </c>
    </row>
    <row r="7" spans="1:6" x14ac:dyDescent="0.45">
      <c r="A7" s="30" t="s">
        <v>53</v>
      </c>
      <c r="B7" s="31" t="str">
        <f>IF('Inputs &amp; Scores'!$B$20=0,"",SUMPRODUCT('Inputs &amp; Scores'!$H$9:$H$19,'Inputs &amp; Scores'!$B$9:$B$19)/(SUMPRODUCT(--ISNUMBER('Inputs &amp; Scores'!$H$9:$H$19),'Inputs &amp; Scores'!$B$9:$B$19)*3))</f>
        <v/>
      </c>
      <c r="C7" s="32">
        <f>SUM('Inputs &amp; Scores'!$K$9:$K$19)</f>
        <v>0</v>
      </c>
      <c r="D7" s="33" t="str">
        <f>IF($B7="","",1+--($B7&lt;$B$6)+--($B7&lt;$B$8))</f>
        <v/>
      </c>
    </row>
    <row r="8" spans="1:6" x14ac:dyDescent="0.45">
      <c r="A8" s="30" t="s">
        <v>54</v>
      </c>
      <c r="B8" s="31" t="str">
        <f>IF('Inputs &amp; Scores'!$B$20=0,"",SUMPRODUCT('Inputs &amp; Scores'!$I$9:$I$19,'Inputs &amp; Scores'!$B$9:$B$19)/(SUMPRODUCT(--ISNUMBER('Inputs &amp; Scores'!$I$9:$I$19),'Inputs &amp; Scores'!$B$9:$B$19)*3))</f>
        <v/>
      </c>
      <c r="C8" s="32">
        <f>SUM('Inputs &amp; Scores'!$L$9:$L$19)</f>
        <v>0</v>
      </c>
      <c r="D8" s="33" t="str">
        <f>IF($B8="","",1+--($B8&lt;$B$6)+--($B8&lt;$B$7))</f>
        <v/>
      </c>
    </row>
  </sheetData>
  <sheetProtection algorithmName="SHA-512" hashValue="YVnztHQeWqkzi+SIqeEFLhkJHozoSpnon1b4iDHniCCtYOY91sGEWTMwrLKIHNUfevjlVZmXDDt3kx2j65stAQ==" saltValue="cTZ5GjF2rCub26vWGkB1Rw==" spinCount="100000" sheet="1" objects="1" scenarios="1"/>
  <mergeCells count="2">
    <mergeCell ref="A2:F2"/>
    <mergeCell ref="A1:F1"/>
  </mergeCells>
  <pageMargins left="0.7" right="0.7" top="0.75" bottom="0.75" header="0.3" footer="0.3"/>
  <headerFooter>
    <oddFooter>&amp;L_x000D_&amp;1#&amp;"Aptos"&amp;10&amp;K000000 
--------------------------------------------------------
This document is marked as confidential</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5455711-3c56-4db6-89b5-14d661830c2b" xsi:nil="true"/>
    <lcf76f155ced4ddcb4097134ff3c332f xmlns="a52ecc84-f6cb-498a-8a36-927090dd572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99EB141D1E6A24E99D00642E27F0F6A" ma:contentTypeVersion="15" ma:contentTypeDescription="Create a new document." ma:contentTypeScope="" ma:versionID="2c31fab7dc2ef4ae39d2490e2d2bbcc2">
  <xsd:schema xmlns:xsd="http://www.w3.org/2001/XMLSchema" xmlns:xs="http://www.w3.org/2001/XMLSchema" xmlns:p="http://schemas.microsoft.com/office/2006/metadata/properties" xmlns:ns2="a52ecc84-f6cb-498a-8a36-927090dd5720" xmlns:ns3="65455711-3c56-4db6-89b5-14d661830c2b" targetNamespace="http://schemas.microsoft.com/office/2006/metadata/properties" ma:root="true" ma:fieldsID="ae71c1e16b1a6edb74e93088d2e1d1ac" ns2:_="" ns3:_="">
    <xsd:import namespace="a52ecc84-f6cb-498a-8a36-927090dd5720"/>
    <xsd:import namespace="65455711-3c56-4db6-89b5-14d661830c2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2ecc84-f6cb-498a-8a36-927090dd57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0c237d6a-5a32-4419-9e18-68f6dc55d025"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5455711-3c56-4db6-89b5-14d661830c2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3805b978-534d-4933-9ce6-093123690ed9}" ma:internalName="TaxCatchAll" ma:showField="CatchAllData" ma:web="65455711-3c56-4db6-89b5-14d661830c2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BE1B036-288B-4FE3-93FF-06CE78ACBA43}">
  <ds:schemaRefs>
    <ds:schemaRef ds:uri="http://purl.org/dc/elements/1.1/"/>
    <ds:schemaRef ds:uri="http://purl.org/dc/terms/"/>
    <ds:schemaRef ds:uri="http://schemas.microsoft.com/office/2006/metadata/properties"/>
    <ds:schemaRef ds:uri="http://schemas.openxmlformats.org/package/2006/metadata/core-properties"/>
    <ds:schemaRef ds:uri="a52ecc84-f6cb-498a-8a36-927090dd5720"/>
    <ds:schemaRef ds:uri="http://purl.org/dc/dcmitype/"/>
    <ds:schemaRef ds:uri="http://schemas.microsoft.com/office/2006/documentManagement/types"/>
    <ds:schemaRef ds:uri="http://schemas.microsoft.com/office/infopath/2007/PartnerControls"/>
    <ds:schemaRef ds:uri="65455711-3c56-4db6-89b5-14d661830c2b"/>
    <ds:schemaRef ds:uri="http://www.w3.org/XML/1998/namespace"/>
  </ds:schemaRefs>
</ds:datastoreItem>
</file>

<file path=customXml/itemProps2.xml><?xml version="1.0" encoding="utf-8"?>
<ds:datastoreItem xmlns:ds="http://schemas.openxmlformats.org/officeDocument/2006/customXml" ds:itemID="{4156B57F-BF94-46EA-89CD-B9D7257D2D2A}">
  <ds:schemaRefs>
    <ds:schemaRef ds:uri="http://schemas.microsoft.com/sharepoint/v3/contenttype/forms"/>
  </ds:schemaRefs>
</ds:datastoreItem>
</file>

<file path=customXml/itemProps3.xml><?xml version="1.0" encoding="utf-8"?>
<ds:datastoreItem xmlns:ds="http://schemas.openxmlformats.org/officeDocument/2006/customXml" ds:itemID="{37D3A3F9-C821-4521-9305-77C2EFD34E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2ecc84-f6cb-498a-8a36-927090dd5720"/>
    <ds:schemaRef ds:uri="65455711-3c56-4db6-89b5-14d661830c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Me</vt:lpstr>
      <vt:lpstr>Inputs &amp; Scores</vt:lpstr>
      <vt:lpstr>Lookups</vt:lpstr>
      <vt:lpstr>Dashboard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Rebecca Wilkes</cp:lastModifiedBy>
  <cp:revision/>
  <dcterms:created xsi:type="dcterms:W3CDTF">2026-02-25T10:40:35Z</dcterms:created>
  <dcterms:modified xsi:type="dcterms:W3CDTF">2026-02-26T09:01:58Z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bb19938-abdf-4bf9-b36f-6fa56c0e1ffb_Enabled">
    <vt:lpwstr>true</vt:lpwstr>
  </property>
  <property fmtid="{D5CDD505-2E9C-101B-9397-08002B2CF9AE}" pid="3" name="MSIP_Label_dbb19938-abdf-4bf9-b36f-6fa56c0e1ffb_SetDate">
    <vt:lpwstr>2026-02-25T10:40:34Z</vt:lpwstr>
  </property>
  <property fmtid="{D5CDD505-2E9C-101B-9397-08002B2CF9AE}" pid="4" name="MSIP_Label_dbb19938-abdf-4bf9-b36f-6fa56c0e1ffb_Method">
    <vt:lpwstr>Standard</vt:lpwstr>
  </property>
  <property fmtid="{D5CDD505-2E9C-101B-9397-08002B2CF9AE}" pid="5" name="MSIP_Label_dbb19938-abdf-4bf9-b36f-6fa56c0e1ffb_Name">
    <vt:lpwstr>dbb19938-abdf-4bf9-b36f-6fa56c0e1ffb</vt:lpwstr>
  </property>
  <property fmtid="{D5CDD505-2E9C-101B-9397-08002B2CF9AE}" pid="6" name="MSIP_Label_dbb19938-abdf-4bf9-b36f-6fa56c0e1ffb_SiteId">
    <vt:lpwstr>532a5fd0-268c-48ff-b181-14740d5d430b</vt:lpwstr>
  </property>
  <property fmtid="{D5CDD505-2E9C-101B-9397-08002B2CF9AE}" pid="7" name="MSIP_Label_dbb19938-abdf-4bf9-b36f-6fa56c0e1ffb_ActionId">
    <vt:lpwstr>a2f28879-9a41-4243-8aae-2f02c0fb5df5</vt:lpwstr>
  </property>
  <property fmtid="{D5CDD505-2E9C-101B-9397-08002B2CF9AE}" pid="8" name="MSIP_Label_dbb19938-abdf-4bf9-b36f-6fa56c0e1ffb_ContentBits">
    <vt:lpwstr>2</vt:lpwstr>
  </property>
  <property fmtid="{D5CDD505-2E9C-101B-9397-08002B2CF9AE}" pid="9" name="MSIP_Label_dbb19938-abdf-4bf9-b36f-6fa56c0e1ffb_Tag">
    <vt:lpwstr>10, 3, 0, 1</vt:lpwstr>
  </property>
  <property fmtid="{D5CDD505-2E9C-101B-9397-08002B2CF9AE}" pid="10" name="ContentTypeId">
    <vt:lpwstr>0x010100499EB141D1E6A24E99D00642E27F0F6A</vt:lpwstr>
  </property>
  <property fmtid="{D5CDD505-2E9C-101B-9397-08002B2CF9AE}" pid="11" name="MediaServiceImageTags">
    <vt:lpwstr/>
  </property>
</Properties>
</file>